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31" activeTab="1"/>
  </bookViews>
  <sheets>
    <sheet name="封面" sheetId="1" r:id="rId1"/>
    <sheet name="目录" sheetId="2" r:id="rId2"/>
    <sheet name="1、2019年收入总表" sheetId="3" r:id="rId3"/>
    <sheet name="2、2019年收入明细表" sheetId="4" r:id="rId4"/>
    <sheet name="3、2019年一般公共预算支出表" sheetId="5" r:id="rId5"/>
    <sheet name="4、2019年一般公共预算支出功能分类明细表" sheetId="6" r:id="rId6"/>
    <sheet name="5、2019年一般公共预算基本支出表" sheetId="8" r:id="rId7"/>
    <sheet name="6、2019年横山区一般公共预算税收返还和转移支付表（含专项转" sheetId="10" r:id="rId8"/>
    <sheet name="7、2019年地方政府一般债务限额和余额情况表" sheetId="12" r:id="rId9"/>
    <sheet name="8、2019年新增地方政府债券安排情况表" sheetId="13" r:id="rId10"/>
    <sheet name="说明1" sheetId="14" r:id="rId11"/>
    <sheet name="9、2020年一般公共预算收入总表" sheetId="15" r:id="rId12"/>
    <sheet name="10、2020年一般公共预算支出总表" sheetId="17" r:id="rId13"/>
    <sheet name="11、2020年一般公共预算支出明细表（功能科目）" sheetId="18" r:id="rId14"/>
    <sheet name="12、2020年一般公共预算本级支出表（经济科目）" sheetId="19" r:id="rId15"/>
    <sheet name="13、2020年一般公共预算税收返还和转移支付表" sheetId="20" r:id="rId16"/>
    <sheet name="14、 2020年专项转移支付预算表（分地区分项目）" sheetId="21" r:id="rId17"/>
    <sheet name="说明2" sheetId="23" r:id="rId18"/>
    <sheet name="15、2019年一般公共预算“三公”经费及会议费、培训费支出情" sheetId="24" r:id="rId19"/>
    <sheet name="16、2020年一般公共预算“三公”经费及会议费、培训费支出预" sheetId="25" r:id="rId20"/>
    <sheet name="17、2019年横山区政府性基金收入执行情况表" sheetId="26" r:id="rId21"/>
    <sheet name="18、2019年横山区政府性基金支出执行情况表" sheetId="27" r:id="rId22"/>
    <sheet name="19、2019年横山区政府性基金转移性收支表" sheetId="28" r:id="rId23"/>
    <sheet name="20、2019年横山区地方政府专项债务余额和限额情况表" sheetId="29" r:id="rId24"/>
    <sheet name="说明3" sheetId="30" r:id="rId25"/>
    <sheet name="21、2020年横山区政府性基金收入预算表" sheetId="31" r:id="rId26"/>
    <sheet name="22、2020年横山区政府性基金支出预算表" sheetId="32" r:id="rId27"/>
    <sheet name="23、2019年横山区政府性基金支出本级预算表" sheetId="33" r:id="rId28"/>
    <sheet name="24、2020年横山区政府性基金转移性收支预算表" sheetId="34" r:id="rId29"/>
    <sheet name="25、2020年横山区新增专项债券安排方案表" sheetId="35" r:id="rId30"/>
    <sheet name="说明4" sheetId="36" r:id="rId31"/>
    <sheet name="26、2019年横山区国有资本经营收入执行情况表" sheetId="37" r:id="rId32"/>
    <sheet name="27、2019年横山区国有资本经营支出执行情况表" sheetId="38" r:id="rId33"/>
    <sheet name="28、2019年横山区国有资本经营转移性收支表" sheetId="39" r:id="rId34"/>
    <sheet name="29、2020年横山区国有资本经营收入预算表" sheetId="40" r:id="rId35"/>
    <sheet name="30、2019年横山区国有资本经营支出预算表" sheetId="41" r:id="rId36"/>
    <sheet name="31、2020年横山区国有资本经营转移性收支预算表" sheetId="42" r:id="rId37"/>
    <sheet name="32、2019年横山区社会保险基金收入执行表" sheetId="43" r:id="rId38"/>
    <sheet name="33、2019年横山区社会保险基金支出执行表" sheetId="44" r:id="rId39"/>
    <sheet name="34、2019年横山区社会保险基金本级支出执行表" sheetId="45" r:id="rId40"/>
    <sheet name="说明5" sheetId="46" r:id="rId41"/>
    <sheet name="35、2020年横山区社会保险基金收入预算表" sheetId="47" r:id="rId42"/>
    <sheet name="36、2020年横山区社会保险基金支出预算表" sheetId="48" r:id="rId43"/>
    <sheet name="37、2020年横山区社会保险基金本级支出预算表" sheetId="49" r:id="rId44"/>
    <sheet name="说明6" sheetId="50" r:id="rId45"/>
  </sheets>
  <externalReferences>
    <externalReference r:id="rId46"/>
    <externalReference r:id="rId47"/>
    <externalReference r:id="rId48"/>
  </externalReferences>
  <definedNames>
    <definedName name="_xlnm._FilterDatabase" localSheetId="5" hidden="1">'4、2019年一般公共预算支出功能分类明细表'!$A$4:$C$1377</definedName>
  </definedNames>
  <calcPr calcId="144525" iterate="1" iterateCount="100" iterateDelta="0.001"/>
</workbook>
</file>

<file path=xl/sharedStrings.xml><?xml version="1.0" encoding="utf-8"?>
<sst xmlns="http://schemas.openxmlformats.org/spreadsheetml/2006/main" count="4744" uniqueCount="2469">
  <si>
    <t>财政预算报告附件</t>
  </si>
  <si>
    <t>榆林市横山区2019年财政预算</t>
  </si>
  <si>
    <t>执行情况和2020年财政预算（草案）</t>
  </si>
  <si>
    <t>榆林市财政局横山区财政局</t>
  </si>
  <si>
    <t>目  录</t>
  </si>
  <si>
    <t>是否
空表</t>
  </si>
  <si>
    <t>空表原因</t>
  </si>
  <si>
    <t xml:space="preserve">   一、一般公共预算报表</t>
  </si>
  <si>
    <t xml:space="preserve">     表一：横山区2019年一般公共预算收入执行情况表</t>
  </si>
  <si>
    <t>否</t>
  </si>
  <si>
    <t xml:space="preserve">     表二、2019年度横山区一般公共预算收入决算录入表 </t>
  </si>
  <si>
    <t xml:space="preserve">     表三、2019年横山区一般公共预算支出总表</t>
  </si>
  <si>
    <t xml:space="preserve">     表四、2019年度横山区一般公共预算支出功能分类明细表</t>
  </si>
  <si>
    <t xml:space="preserve">     表五、2019年度横山区一般公共预算支出决算功能分类录入表</t>
  </si>
  <si>
    <t xml:space="preserve">     表六、2019年横山区一般公共预算税收返还和转移支付表（含专项转移支付）</t>
  </si>
  <si>
    <t xml:space="preserve">     表七、2019年地方政府一般债务限额和余额情况表</t>
  </si>
  <si>
    <t xml:space="preserve">     表八、2019年横山区新增地方政府债券安排情况表</t>
  </si>
  <si>
    <t>　　 说明1　2019年横山区一般公共预算执行情况的说明</t>
  </si>
  <si>
    <t xml:space="preserve">     表九、2020年横山区一般公共预算收入执行情况表</t>
  </si>
  <si>
    <t xml:space="preserve">     表十、2020年横山区一般公共预算支出总表</t>
  </si>
  <si>
    <t xml:space="preserve">     表十一、2020年横山区一般公共预算支出功能分类表（功能科目）</t>
  </si>
  <si>
    <t xml:space="preserve">     表十二、2020年横山区一般公共预算支出经济分类预算表（经济科目）</t>
  </si>
  <si>
    <t xml:space="preserve">     表十三、2020年横山区一般公共预算税收返还和转移支付表</t>
  </si>
  <si>
    <t xml:space="preserve">     表十四、2020年横山区专项转移支付预算表</t>
  </si>
  <si>
    <t>　　　说明2　2019年横山区一般公共预算安排情况的说明</t>
  </si>
  <si>
    <t xml:space="preserve">     表十五、2019年一般公共预算“三公”经费及会议费、培训费支出情况表</t>
  </si>
  <si>
    <t xml:space="preserve">     表十六、2020年一般公共预算“三公”经费及会议费、培训费支出预算表</t>
  </si>
  <si>
    <t xml:space="preserve">   二、政府性基金预算报表</t>
  </si>
  <si>
    <t xml:space="preserve">     表十七、2019年横山区政府性基金收入执行情况表</t>
  </si>
  <si>
    <t xml:space="preserve">     表十八、2019年横山区政府性基金支出执行情况表</t>
  </si>
  <si>
    <t xml:space="preserve">     表十九、2019年度横山区政府性基金预算转移性收支决算录入表</t>
  </si>
  <si>
    <t xml:space="preserve">     表二十、2018年横山区地方政府专项债务余额和限额情况表</t>
  </si>
  <si>
    <t>　　  说明3　2018年横山区政府性基金预算执行情况的说明</t>
  </si>
  <si>
    <t xml:space="preserve">     表二十一、2019年横山区政府性基金收入预算表</t>
  </si>
  <si>
    <t xml:space="preserve">     表二十二、2019年横山区政府性基金支出预算表</t>
  </si>
  <si>
    <t xml:space="preserve">     表二十三、 2019年横山区政府性基金本级支出预算表</t>
  </si>
  <si>
    <t xml:space="preserve">     表二十四、2020年度政府性基金预算收支表</t>
  </si>
  <si>
    <t xml:space="preserve">     表二十五、2019年横山区新增专项债券安排方案表</t>
  </si>
  <si>
    <t>是</t>
  </si>
  <si>
    <t>新增债券额度无法确定</t>
  </si>
  <si>
    <t>　　　说明4　2019年政府性基金预算安排情况的说明</t>
  </si>
  <si>
    <t xml:space="preserve">   三、国有资本经营预算报表</t>
  </si>
  <si>
    <t xml:space="preserve">     表二十六、  2019年横山区国有资本经营收入执行情况表</t>
  </si>
  <si>
    <t>不涉及</t>
  </si>
  <si>
    <t xml:space="preserve">     表二十七、2019年横山区国有资本经营支出执行情况表</t>
  </si>
  <si>
    <t xml:space="preserve">     表二十八、2019年横山区国有资本经营转移性收支表</t>
  </si>
  <si>
    <t xml:space="preserve">     表二十九、2020年横山区国有资本经营收入预算表</t>
  </si>
  <si>
    <t xml:space="preserve">     表三十、2019年横山区国有资本经营支出预算表</t>
  </si>
  <si>
    <t xml:space="preserve">     表三十一、2019年横山区国有资本经营转移性收支预算表</t>
  </si>
  <si>
    <t xml:space="preserve">   四、社会保险基金预算报表</t>
  </si>
  <si>
    <t xml:space="preserve">     表三十二、2019年横山区社会保险基金收入执行表</t>
  </si>
  <si>
    <t xml:space="preserve">     表三十三、2019年横山区社会保险基金支出执行表</t>
  </si>
  <si>
    <t xml:space="preserve">     表三十四、2019年横山区社会保险基金本级支出执行表</t>
  </si>
  <si>
    <t xml:space="preserve">      说明5　2019横山区社会保险基金预算安排情况的说明</t>
  </si>
  <si>
    <t xml:space="preserve">     表三十五、2020年横山区社会保险基金收入预算表</t>
  </si>
  <si>
    <t xml:space="preserve">     表三十六、2020年横山区社会保险基金支出预算表</t>
  </si>
  <si>
    <t xml:space="preserve">     表三十七、2020年横山区社会保险基金本级支出预算表</t>
  </si>
  <si>
    <t xml:space="preserve">   　 说明6　2020年横山区社会保险基金预算安排情况的说明</t>
  </si>
  <si>
    <t>附件1</t>
  </si>
  <si>
    <t>横山区2019年一般公共预算收入执行情况表</t>
  </si>
  <si>
    <t>单位：万元</t>
  </si>
  <si>
    <t>2018年
决算数</t>
  </si>
  <si>
    <t>2019年
执行数</t>
  </si>
  <si>
    <t>2019年执行数比上年</t>
  </si>
  <si>
    <t>增减%</t>
  </si>
  <si>
    <t>执行数
比上年
±%</t>
  </si>
  <si>
    <t>地方财政收入合计</t>
  </si>
  <si>
    <t>一、税收收入</t>
  </si>
  <si>
    <t xml:space="preserve">    增值税</t>
  </si>
  <si>
    <t xml:space="preserve">    企业所得税</t>
  </si>
  <si>
    <t xml:space="preserve">    个人所得税</t>
  </si>
  <si>
    <t xml:space="preserve">    城市维护建设税</t>
  </si>
  <si>
    <t xml:space="preserve">    房产税</t>
  </si>
  <si>
    <t xml:space="preserve">    印花税</t>
  </si>
  <si>
    <t xml:space="preserve">    城镇土地使用税</t>
  </si>
  <si>
    <t xml:space="preserve">    资源税</t>
  </si>
  <si>
    <t xml:space="preserve">    车船税</t>
  </si>
  <si>
    <t xml:space="preserve">    土地增值税</t>
  </si>
  <si>
    <t xml:space="preserve">    契税</t>
  </si>
  <si>
    <t xml:space="preserve">    耕地占用税</t>
  </si>
  <si>
    <t xml:space="preserve">    环境保护税</t>
  </si>
  <si>
    <t>二、非税收入</t>
  </si>
  <si>
    <t xml:space="preserve">    专项收入</t>
  </si>
  <si>
    <t xml:space="preserve">   其中：教育费附加收入</t>
  </si>
  <si>
    <t xml:space="preserve">        地方教育附加收入</t>
  </si>
  <si>
    <t xml:space="preserve">        残疾人就业保障金收入</t>
  </si>
  <si>
    <t xml:space="preserve">        森林植被恢复费</t>
  </si>
  <si>
    <t xml:space="preserve">        水利建设专项收入</t>
  </si>
  <si>
    <t xml:space="preserve">    行政事业性收费</t>
  </si>
  <si>
    <t xml:space="preserve">    罚没收入</t>
  </si>
  <si>
    <t xml:space="preserve">    国有资源有偿使用收入</t>
  </si>
  <si>
    <t xml:space="preserve">    其他收入</t>
  </si>
  <si>
    <t>附件2</t>
  </si>
  <si>
    <r>
      <rPr>
        <b/>
        <sz val="18"/>
        <rFont val="宋体"/>
        <charset val="134"/>
      </rPr>
      <t>2019年度横山区一般公共预算收入决算录入表</t>
    </r>
    <r>
      <rPr>
        <b/>
        <sz val="18"/>
        <rFont val="Arial"/>
        <charset val="134"/>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</si>
  <si>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</si>
  <si>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</si>
  <si>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</si>
  <si>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</si>
  <si>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</si>
  <si>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</si>
  <si>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</si>
  <si>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</si>
  <si>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</si>
  <si>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</si>
  <si>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</si>
  <si>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</si>
  <si>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</si>
  <si>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</si>
  <si>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</si>
  <si>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</si>
  <si>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</si>
  <si>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</si>
  <si>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</si>
  <si>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</si>
  <si>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</si>
  <si>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</si>
  <si>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</si>
  <si>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</si>
  <si>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</si>
  <si>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</si>
  <si>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</si>
  <si>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</si>
  <si>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</si>
  <si>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</si>
  <si>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</si>
  <si>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</si>
  <si>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</si>
  <si>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</si>
  <si>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</si>
  <si>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</si>
  <si>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</si>
  <si>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</si>
  <si>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</si>
  <si>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</si>
  <si>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</si>
  <si>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</si>
  <si>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</si>
  <si>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</si>
  <si>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</si>
  <si>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</si>
  <si>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</si>
  <si>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</si>
  <si>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</si>
  <si>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</si>
  <si>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</si>
  <si>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</si>
  <si>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</si>
  <si>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</si>
  <si>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</si>
  <si>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</si>
  <si>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</si>
  <si>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</si>
  <si>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</si>
  <si>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</si>
  <si>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</si>
  <si>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</si>
  <si>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</si>
  <si>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</si>
  <si>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</si>
  <si>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</si>
  <si>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</si>
  <si>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</si>
  <si>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</si>
  <si>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</si>
  <si>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</si>
  <si>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</si>
  <si>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</si>
  <si>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</si>
  <si>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</si>
  <si>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</si>
  <si>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</si>
  <si>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</si>
  <si>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</si>
  <si>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</si>
  <si>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</si>
  <si>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</si>
  <si>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</si>
  <si>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</si>
  <si>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</si>
  <si>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</si>
  <si>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</si>
  <si>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</si>
  <si>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</si>
  <si>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</si>
  <si>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</si>
  <si>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</si>
  <si>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</si>
  <si>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</si>
  <si>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</si>
  <si>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</si>
  <si>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</si>
  <si>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</si>
  <si>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</si>
  <si>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</si>
  <si>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</si>
  <si>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</si>
  <si>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</si>
  <si>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</si>
  <si>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</si>
  <si>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</si>
  <si>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</si>
  <si>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</si>
  <si>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</si>
  <si>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</si>
  <si>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</si>
  <si>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</si>
  <si>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</si>
  <si>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</si>
  <si>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</si>
  <si>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</si>
  <si>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</si>
  <si>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</si>
  <si>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</si>
  <si>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</si>
  <si>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</si>
  <si>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</si>
  <si>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</si>
  <si>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</si>
  <si>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</si>
  <si>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</si>
  <si>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</si>
  <si>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</si>
  <si>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</si>
  <si>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</si>
  <si>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</si>
  <si>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</si>
  <si>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</si>
  <si>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</si>
  <si>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</si>
  <si>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</si>
  <si>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</si>
  <si>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</si>
  <si>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</si>
  <si>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</si>
  <si>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</si>
  <si>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</si>
  <si>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</si>
  <si>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</si>
  <si>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</si>
  <si>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</si>
  <si>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</si>
  <si>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</si>
  <si>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</si>
  <si>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</si>
  <si>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</si>
  <si>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</si>
  <si>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</si>
  <si>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</si>
  <si>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</si>
  <si>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</si>
  <si>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</si>
  <si>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</si>
  <si>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</si>
  <si>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</si>
  <si>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</si>
  <si>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</si>
  <si>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</si>
  <si>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</si>
  <si>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</si>
  <si>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</si>
  <si>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</si>
  <si>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</si>
  <si>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</si>
  <si>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</si>
  <si>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</si>
  <si>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</si>
  <si>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</si>
  <si>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</si>
  <si>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</si>
  <si>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</si>
  <si>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</si>
  <si>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</si>
  <si>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</si>
  <si>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</si>
  <si>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</si>
  <si>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</si>
  <si>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</si>
  <si>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</si>
  <si>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</si>
  <si>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</si>
  <si>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</si>
  <si>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</si>
  <si>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</si>
  <si>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</si>
  <si>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</si>
  <si>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</si>
  <si>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</si>
  <si>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</si>
  <si>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</si>
  <si>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</si>
  <si>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</si>
  <si>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</si>
  <si>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</si>
  <si>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</si>
  <si>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</si>
  <si>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</si>
  <si>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</si>
  <si>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</si>
  <si>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</si>
  <si>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</si>
  <si>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</si>
  <si>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</si>
  <si>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</si>
  <si>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</si>
  <si>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</si>
  <si>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</si>
  <si>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</si>
  <si>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</si>
  <si>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</si>
  <si>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</si>
  <si>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</si>
  <si>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</si>
  <si>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</si>
  <si>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</si>
  <si>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</si>
  <si>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</si>
  <si>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</si>
  <si>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</si>
  <si>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</si>
  <si>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</si>
  <si>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中国长城资产管理股份有限公司所得税退税</t>
  </si>
  <si>
    <t xml:space="preserve">      中国东方资产管理股份有限公司所得税退税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</si>
  <si>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</si>
  <si>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</si>
  <si>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</si>
  <si>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</si>
  <si>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</si>
  <si>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</si>
  <si>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</si>
  <si>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</si>
  <si>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</si>
  <si>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</si>
  <si>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</si>
  <si>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</si>
  <si>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</si>
  <si>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</si>
  <si>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</si>
  <si>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</si>
  <si>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</si>
  <si>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</si>
  <si>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</si>
  <si>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</si>
  <si>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</si>
  <si>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</si>
  <si>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</si>
  <si>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</si>
  <si>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</si>
  <si>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</si>
  <si>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</si>
  <si>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</si>
  <si>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</si>
  <si>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</si>
  <si>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</si>
  <si>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</si>
  <si>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</si>
  <si>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</si>
  <si>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</si>
  <si>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</si>
  <si>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</si>
  <si>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</si>
  <si>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</si>
  <si>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</si>
  <si>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</si>
  <si>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</si>
  <si>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</si>
  <si>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</si>
  <si>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</si>
  <si>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</si>
  <si>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</si>
  <si>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</si>
  <si>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</si>
  <si>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</si>
  <si>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</si>
  <si>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</si>
  <si>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</si>
  <si>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</si>
  <si>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</si>
  <si>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</si>
  <si>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</si>
  <si>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</si>
  <si>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</si>
  <si>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</si>
  <si>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</si>
  <si>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</si>
  <si>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</si>
  <si>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</si>
  <si>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</si>
  <si>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</si>
  <si>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</si>
  <si>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</si>
  <si>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</si>
  <si>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</si>
  <si>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</si>
  <si>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</si>
  <si>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</si>
  <si>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</si>
  <si>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</si>
  <si>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</si>
  <si>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</si>
  <si>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</si>
  <si>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</si>
  <si>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</si>
  <si>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</si>
  <si>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</si>
  <si>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</si>
  <si>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</si>
  <si>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</si>
  <si>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</si>
  <si>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</si>
  <si>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</si>
  <si>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</si>
  <si>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</si>
  <si>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</si>
  <si>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</si>
  <si>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</si>
  <si>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</si>
  <si>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</si>
  <si>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</si>
  <si>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</si>
  <si>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</si>
  <si>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</si>
  <si>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</si>
  <si>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</si>
  <si>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</si>
  <si>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</si>
  <si>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</si>
  <si>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</si>
  <si>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</si>
  <si>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</si>
  <si>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</si>
  <si>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</si>
  <si>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</si>
  <si>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</si>
  <si>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</si>
  <si>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</si>
  <si>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</si>
  <si>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</si>
  <si>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</si>
  <si>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</si>
  <si>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</si>
  <si>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</si>
  <si>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</si>
  <si>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</si>
  <si>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</si>
  <si>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</si>
  <si>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</si>
  <si>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</si>
  <si>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</si>
  <si>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</si>
  <si>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</si>
  <si>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</si>
  <si>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</si>
  <si>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</si>
  <si>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</si>
  <si>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</si>
  <si>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</si>
  <si>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</si>
  <si>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</si>
  <si>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</si>
  <si>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</si>
  <si>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</si>
  <si>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</si>
  <si>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</si>
  <si>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</si>
  <si>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</si>
  <si>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</si>
  <si>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</si>
  <si>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</si>
  <si>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</si>
  <si>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</si>
  <si>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</si>
  <si>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</si>
  <si>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</si>
  <si>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</si>
  <si>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</si>
  <si>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</si>
  <si>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</si>
  <si>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</si>
  <si>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</si>
  <si>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</si>
  <si>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</si>
  <si>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</si>
  <si>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</si>
  <si>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</si>
  <si>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</si>
  <si>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</si>
  <si>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</si>
  <si>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</si>
  <si>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</si>
  <si>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</si>
  <si>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</si>
  <si>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</si>
  <si>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</si>
  <si>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</si>
  <si>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</si>
  <si>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</si>
  <si>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</si>
  <si>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</si>
  <si>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</si>
  <si>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</si>
  <si>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</si>
  <si>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</si>
  <si>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</si>
  <si>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</si>
  <si>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</si>
  <si>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</si>
  <si>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</si>
  <si>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</si>
  <si>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</si>
  <si>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</si>
  <si>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</si>
  <si>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</si>
  <si>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</si>
  <si>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</si>
  <si>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</si>
  <si>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</si>
  <si>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</si>
  <si>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</si>
  <si>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</si>
  <si>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</si>
  <si>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</si>
  <si>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</si>
  <si>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</si>
  <si>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</si>
  <si>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</si>
  <si>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</si>
  <si>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</si>
  <si>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</si>
  <si>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</si>
  <si>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</si>
  <si>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</si>
  <si>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</si>
  <si>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</si>
  <si>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</si>
  <si>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</si>
  <si>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</si>
  <si>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</si>
  <si>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</si>
  <si>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</si>
  <si>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</si>
  <si>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</si>
  <si>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</si>
  <si>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</si>
  <si>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</si>
  <si>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</si>
  <si>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</si>
  <si>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</si>
  <si>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</si>
  <si>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</si>
  <si>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</si>
  <si>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</si>
  <si>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</si>
  <si>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</si>
  <si>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</si>
  <si>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</si>
  <si>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</si>
  <si>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</si>
  <si>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</si>
  <si>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</si>
  <si>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</si>
  <si>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</si>
  <si>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</si>
  <si>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</si>
  <si>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</si>
  <si>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</si>
  <si>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</si>
  <si>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</si>
  <si>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</si>
  <si>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</si>
  <si>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</si>
  <si>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</si>
  <si>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</si>
  <si>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</si>
  <si>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</si>
  <si>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</si>
  <si>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</si>
  <si>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</si>
  <si>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</si>
  <si>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</si>
  <si>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</si>
  <si>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</si>
  <si>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</si>
  <si>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</si>
  <si>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</si>
  <si>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</si>
  <si>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</si>
  <si>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</si>
  <si>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</si>
  <si>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</si>
  <si>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</si>
  <si>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</si>
  <si>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</si>
  <si>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</si>
  <si>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</si>
  <si>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</si>
  <si>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</si>
  <si>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</si>
  <si>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</si>
  <si>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</si>
  <si>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</si>
  <si>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</si>
  <si>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</si>
  <si>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</si>
  <si>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</si>
  <si>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</si>
  <si>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</si>
  <si>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</si>
  <si>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</si>
  <si>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</si>
  <si>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</si>
  <si>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</si>
  <si>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</si>
  <si>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</si>
  <si>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</si>
  <si>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</si>
  <si>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</si>
  <si>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</si>
  <si>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</si>
  <si>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</si>
  <si>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</si>
  <si>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</si>
  <si>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</si>
  <si>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</si>
  <si>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</si>
  <si>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</si>
  <si>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</si>
  <si>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</si>
  <si>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</si>
  <si>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</si>
  <si>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</si>
  <si>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</si>
  <si>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</si>
  <si>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</si>
  <si>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</si>
  <si>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</si>
  <si>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</si>
  <si>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</si>
  <si>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</si>
  <si>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</si>
  <si>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</si>
  <si>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</si>
  <si>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</si>
  <si>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</si>
  <si>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</si>
  <si>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</si>
  <si>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</si>
  <si>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</si>
  <si>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</si>
  <si>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</si>
  <si>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</si>
  <si>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</si>
  <si>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</si>
  <si>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</si>
  <si>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</si>
  <si>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</si>
  <si>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</si>
  <si>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</si>
  <si>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</si>
  <si>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</si>
  <si>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</si>
  <si>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</si>
  <si>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</si>
  <si>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</si>
  <si>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</si>
  <si>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</si>
  <si>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</si>
  <si>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</si>
  <si>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</si>
  <si>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</si>
  <si>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</si>
  <si>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</si>
  <si>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</si>
  <si>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</si>
  <si>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</si>
  <si>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</si>
  <si>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</si>
  <si>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</si>
  <si>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</si>
  <si>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</si>
  <si>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</si>
  <si>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</si>
  <si>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</si>
  <si>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</si>
  <si>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</si>
  <si>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</si>
  <si>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</si>
  <si>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</si>
  <si>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</si>
  <si>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</si>
  <si>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</si>
  <si>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</si>
  <si>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</si>
  <si>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</si>
  <si>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</si>
  <si>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</si>
  <si>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</si>
  <si>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</si>
  <si>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</si>
  <si>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</si>
  <si>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</si>
  <si>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</si>
  <si>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</si>
  <si>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</si>
  <si>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</si>
  <si>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</si>
  <si>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</si>
  <si>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</si>
  <si>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</si>
  <si>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</si>
  <si>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</si>
  <si>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</si>
  <si>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</si>
  <si>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</si>
  <si>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</si>
  <si>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</si>
  <si>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</si>
  <si>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</si>
  <si>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</si>
  <si>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</si>
  <si>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</si>
  <si>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</si>
  <si>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</si>
  <si>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</si>
  <si>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</si>
  <si>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</si>
  <si>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</si>
  <si>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</si>
  <si>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</si>
  <si>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</si>
  <si>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</si>
  <si>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</si>
  <si>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</si>
  <si>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</si>
  <si>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</si>
  <si>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</si>
  <si>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</si>
  <si>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</si>
  <si>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</si>
  <si>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</si>
  <si>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</si>
  <si>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</si>
  <si>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</si>
  <si>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</si>
  <si>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</si>
  <si>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</si>
  <si>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</si>
  <si>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</si>
  <si>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</si>
  <si>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</si>
  <si>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</si>
  <si>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</si>
  <si>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</si>
  <si>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</si>
  <si>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</si>
  <si>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</si>
  <si>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</si>
  <si>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</si>
  <si>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</si>
  <si>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</si>
  <si>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</si>
  <si>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</si>
  <si>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</si>
  <si>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</si>
  <si>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</si>
  <si>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</si>
  <si>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</si>
  <si>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</si>
  <si>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</si>
  <si>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附件3</t>
  </si>
  <si>
    <t>2019年横山区一般公共预算支出总表</t>
  </si>
  <si>
    <t>项目名称</t>
  </si>
  <si>
    <t>2018年决算数</t>
  </si>
  <si>
    <t>2019年执行数</t>
  </si>
  <si>
    <t>增减额</t>
  </si>
  <si>
    <t>合    计</t>
  </si>
  <si>
    <t>一、一般公共服务支出</t>
  </si>
  <si>
    <t>二、国防支出</t>
  </si>
  <si>
    <t>三、公共安全支出</t>
  </si>
  <si>
    <t>四、教育支出</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</si>
  <si>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</si>
  <si>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</si>
  <si>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</si>
  <si>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</si>
  <si>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</si>
  <si>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</si>
  <si>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</si>
  <si>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</si>
  <si>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</si>
  <si>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</si>
  <si>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十五、金融支出</t>
  </si>
  <si>
    <t>十六、国土海洋气象等支出</t>
  </si>
  <si>
    <t>十七、住房保障支出</t>
  </si>
  <si>
    <t>十八、粮油物资储备支出</t>
  </si>
  <si>
    <t>十九、灾害防治及应急管理支出</t>
  </si>
  <si>
    <t>二十、预备费</t>
  </si>
  <si>
    <t>二十一、其他支出</t>
  </si>
  <si>
    <t>二十二、债务付息支出</t>
  </si>
  <si>
    <t>二十三、债务发行费用支出</t>
  </si>
  <si>
    <t>附件4</t>
  </si>
  <si>
    <t>2019年度横山区一般公共预算支出决算功能分类录入表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</si>
  <si>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</si>
  <si>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</si>
  <si>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</si>
  <si>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</si>
  <si>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</si>
  <si>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</si>
  <si>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</si>
  <si>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</si>
  <si>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</si>
  <si>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</si>
  <si>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</si>
  <si>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</si>
  <si>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</si>
  <si>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</si>
  <si>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</si>
  <si>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</si>
  <si>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</si>
  <si>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</si>
  <si>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</si>
  <si>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</si>
  <si>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</si>
  <si>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</si>
  <si>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</si>
  <si>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</si>
  <si>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</si>
  <si>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</si>
  <si>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</si>
  <si>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</si>
  <si>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</si>
  <si>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</si>
  <si>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</si>
  <si>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</si>
  <si>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</si>
  <si>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</si>
  <si>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</si>
  <si>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</si>
  <si>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</si>
  <si>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</si>
  <si>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</si>
  <si>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</si>
  <si>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</si>
  <si>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</si>
  <si>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</si>
  <si>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</si>
  <si>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</si>
  <si>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</si>
  <si>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</si>
  <si>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</si>
  <si>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</si>
  <si>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</si>
  <si>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</si>
  <si>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</si>
  <si>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</si>
  <si>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</si>
  <si>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</si>
  <si>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</si>
  <si>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</si>
  <si>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</si>
  <si>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</si>
  <si>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</si>
  <si>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</si>
  <si>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</si>
  <si>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</si>
  <si>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</si>
  <si>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</si>
  <si>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</si>
  <si>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</si>
  <si>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</si>
  <si>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</si>
  <si>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</si>
  <si>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</si>
  <si>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</si>
  <si>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</si>
  <si>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</si>
  <si>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</si>
  <si>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</si>
  <si>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</si>
  <si>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</si>
  <si>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</si>
  <si>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</si>
  <si>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</si>
  <si>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</si>
  <si>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</si>
  <si>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</si>
  <si>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</si>
  <si>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</si>
  <si>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</si>
  <si>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</si>
  <si>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</si>
  <si>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</si>
  <si>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</si>
  <si>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</si>
  <si>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</si>
  <si>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</si>
  <si>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</si>
  <si>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</si>
  <si>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</si>
  <si>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</si>
  <si>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</si>
  <si>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</si>
  <si>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</si>
  <si>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</si>
  <si>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</si>
  <si>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</si>
  <si>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</si>
  <si>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</si>
  <si>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</si>
  <si>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</si>
  <si>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</si>
  <si>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</si>
  <si>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</si>
  <si>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</si>
  <si>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</si>
  <si>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</si>
  <si>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</si>
  <si>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</si>
  <si>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</si>
  <si>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</si>
  <si>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</si>
  <si>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</si>
  <si>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</si>
  <si>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</si>
  <si>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</si>
  <si>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</si>
  <si>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</si>
  <si>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</si>
  <si>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</si>
  <si>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</si>
  <si>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</si>
  <si>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</si>
  <si>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</si>
  <si>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</si>
  <si>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</si>
  <si>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</si>
  <si>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</si>
  <si>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</si>
  <si>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</si>
  <si>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</si>
  <si>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</si>
  <si>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</si>
  <si>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</si>
  <si>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</si>
  <si>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</si>
  <si>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</si>
  <si>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</si>
  <si>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</si>
  <si>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</si>
  <si>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</si>
  <si>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</si>
  <si>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</si>
  <si>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</si>
  <si>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</si>
  <si>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</si>
  <si>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</si>
  <si>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</si>
  <si>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</si>
  <si>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</si>
  <si>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</si>
  <si>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</si>
  <si>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</si>
  <si>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</si>
  <si>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</si>
  <si>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</si>
  <si>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</si>
  <si>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</si>
  <si>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</si>
  <si>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</si>
  <si>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</si>
  <si>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</si>
  <si>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</si>
  <si>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</si>
  <si>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</si>
  <si>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</si>
  <si>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</si>
  <si>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</si>
  <si>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</si>
  <si>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</si>
  <si>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</si>
  <si>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</si>
  <si>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</si>
  <si>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</si>
  <si>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</si>
  <si>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</si>
  <si>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</si>
  <si>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</si>
  <si>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</si>
  <si>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</si>
  <si>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</si>
  <si>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</si>
  <si>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</si>
  <si>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</si>
  <si>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</si>
  <si>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</si>
  <si>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</si>
  <si>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</si>
  <si>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</si>
  <si>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</si>
  <si>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</si>
  <si>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</si>
  <si>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</si>
  <si>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</si>
  <si>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</si>
  <si>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</si>
  <si>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</si>
  <si>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</si>
  <si>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</si>
  <si>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</si>
  <si>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</si>
  <si>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</si>
  <si>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</si>
  <si>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</si>
  <si>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</si>
  <si>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</si>
  <si>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</si>
  <si>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</si>
  <si>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</si>
  <si>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</si>
  <si>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</si>
  <si>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</si>
  <si>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</si>
  <si>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</si>
  <si>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</si>
  <si>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</si>
  <si>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</si>
  <si>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</si>
  <si>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</si>
  <si>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</si>
  <si>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</si>
  <si>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</si>
  <si>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</si>
  <si>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</si>
  <si>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</si>
  <si>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</si>
  <si>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</si>
  <si>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</si>
  <si>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</si>
  <si>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</si>
  <si>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</si>
  <si>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</si>
  <si>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</si>
  <si>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</si>
  <si>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</si>
  <si>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</si>
  <si>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</si>
  <si>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</si>
  <si>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</si>
  <si>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</si>
  <si>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</si>
  <si>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</si>
  <si>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</si>
  <si>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</si>
  <si>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</si>
  <si>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</si>
  <si>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</si>
  <si>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</si>
  <si>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</si>
  <si>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</si>
  <si>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</si>
  <si>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</si>
  <si>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</si>
  <si>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</si>
  <si>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</si>
  <si>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</si>
  <si>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</si>
  <si>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</si>
  <si>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</si>
  <si>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</si>
  <si>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</si>
  <si>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</si>
  <si>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</si>
  <si>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</si>
  <si>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</si>
  <si>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</si>
  <si>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</si>
  <si>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</si>
  <si>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</si>
  <si>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</si>
  <si>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</si>
  <si>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</si>
  <si>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</si>
  <si>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</si>
  <si>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</si>
  <si>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</si>
  <si>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</si>
  <si>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</si>
  <si>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</si>
  <si>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</si>
  <si>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</si>
  <si>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</si>
  <si>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</si>
  <si>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</si>
  <si>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</si>
  <si>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</si>
  <si>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</si>
  <si>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</si>
  <si>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</si>
  <si>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</si>
  <si>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</si>
  <si>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</si>
  <si>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</si>
  <si>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</si>
  <si>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</si>
  <si>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</si>
  <si>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</si>
  <si>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</si>
  <si>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</si>
  <si>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</si>
  <si>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</si>
  <si>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</si>
  <si>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</si>
  <si>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</si>
  <si>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</si>
  <si>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</si>
  <si>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</si>
  <si>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</si>
  <si>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</si>
  <si>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</si>
  <si>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</si>
  <si>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</si>
  <si>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</si>
  <si>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</si>
  <si>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</si>
  <si>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</si>
  <si>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</si>
  <si>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</si>
  <si>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</si>
  <si>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</si>
  <si>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</si>
  <si>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</si>
  <si>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</si>
  <si>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</si>
  <si>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</si>
  <si>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</si>
  <si>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</si>
  <si>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</si>
  <si>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</si>
  <si>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</si>
  <si>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</si>
  <si>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</si>
  <si>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</si>
  <si>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</si>
  <si>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</si>
  <si>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</si>
  <si>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</si>
  <si>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</si>
  <si>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</si>
  <si>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</si>
  <si>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</si>
  <si>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</si>
  <si>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</si>
  <si>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</si>
  <si>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</si>
  <si>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</si>
  <si>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</si>
  <si>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</si>
  <si>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</si>
  <si>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</si>
  <si>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</si>
  <si>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</si>
  <si>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</si>
  <si>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</si>
  <si>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</si>
  <si>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</si>
  <si>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</si>
  <si>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</si>
  <si>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</si>
  <si>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</si>
  <si>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</si>
  <si>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</si>
  <si>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</si>
  <si>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</si>
  <si>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</si>
  <si>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</si>
  <si>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</si>
  <si>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</si>
  <si>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</si>
  <si>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</si>
  <si>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</si>
  <si>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</si>
  <si>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</si>
  <si>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</si>
  <si>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</si>
  <si>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</si>
  <si>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</si>
  <si>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</si>
  <si>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</si>
  <si>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</si>
  <si>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</si>
  <si>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</si>
  <si>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</si>
  <si>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</si>
  <si>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</si>
  <si>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</si>
  <si>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</si>
  <si>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</si>
  <si>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</si>
  <si>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</si>
  <si>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</si>
  <si>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</si>
  <si>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</si>
  <si>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</si>
  <si>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</si>
  <si>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</si>
  <si>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</si>
  <si>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</si>
  <si>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</si>
  <si>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</si>
  <si>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</si>
  <si>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</si>
  <si>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</si>
  <si>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</si>
  <si>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</si>
  <si>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</si>
  <si>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</si>
  <si>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</si>
  <si>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</si>
  <si>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</si>
  <si>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</si>
  <si>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</si>
  <si>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</si>
  <si>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</si>
  <si>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</si>
  <si>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</si>
  <si>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</si>
  <si>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</si>
  <si>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</si>
  <si>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</si>
  <si>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</si>
  <si>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</si>
  <si>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</si>
  <si>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</si>
  <si>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</si>
  <si>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</si>
  <si>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</si>
  <si>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</si>
  <si>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</si>
  <si>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</si>
  <si>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</si>
  <si>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</si>
  <si>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</si>
  <si>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</si>
  <si>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</si>
  <si>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</si>
  <si>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</si>
  <si>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</si>
  <si>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</si>
  <si>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</si>
  <si>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</si>
  <si>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</si>
  <si>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</si>
  <si>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</si>
  <si>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</si>
  <si>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</si>
  <si>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</si>
  <si>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</si>
  <si>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</si>
  <si>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</si>
  <si>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</si>
  <si>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</si>
  <si>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</si>
  <si>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</si>
  <si>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</si>
  <si>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</si>
  <si>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</si>
  <si>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</si>
  <si>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</si>
  <si>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</si>
  <si>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</si>
  <si>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</si>
  <si>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</si>
  <si>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</si>
  <si>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</si>
  <si>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</si>
  <si>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</si>
  <si>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</si>
  <si>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</si>
  <si>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</si>
  <si>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</si>
  <si>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</si>
  <si>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</si>
  <si>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</si>
  <si>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</si>
  <si>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</si>
  <si>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</si>
  <si>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</si>
  <si>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</si>
  <si>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</si>
  <si>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</si>
  <si>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</si>
  <si>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</si>
  <si>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</si>
  <si>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</si>
  <si>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</si>
  <si>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</si>
  <si>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</si>
  <si>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</si>
  <si>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</si>
  <si>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</si>
  <si>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</si>
  <si>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</si>
  <si>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</si>
  <si>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</si>
  <si>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</si>
  <si>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</si>
  <si>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</si>
  <si>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</si>
  <si>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</si>
  <si>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</si>
  <si>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</si>
  <si>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</si>
  <si>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</si>
  <si>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</si>
  <si>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</si>
  <si>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</si>
  <si>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</si>
  <si>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</si>
  <si>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</si>
  <si>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</si>
  <si>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</si>
  <si>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</si>
  <si>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</si>
  <si>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</si>
  <si>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</si>
  <si>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</si>
  <si>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</si>
  <si>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</si>
  <si>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</si>
  <si>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</si>
  <si>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</si>
  <si>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</si>
  <si>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</si>
  <si>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</si>
  <si>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</si>
  <si>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</si>
  <si>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</si>
  <si>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</si>
  <si>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</si>
  <si>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</si>
  <si>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</si>
  <si>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</si>
  <si>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</si>
  <si>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</si>
  <si>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</si>
  <si>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</si>
  <si>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</si>
  <si>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</si>
  <si>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</si>
  <si>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</si>
  <si>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</si>
  <si>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</si>
  <si>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</si>
  <si>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</si>
  <si>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</si>
  <si>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</si>
  <si>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</si>
  <si>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</si>
  <si>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</si>
  <si>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</si>
  <si>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</si>
  <si>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</si>
  <si>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</si>
  <si>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</si>
  <si>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</si>
  <si>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</si>
  <si>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</si>
  <si>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</si>
  <si>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</si>
  <si>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</si>
  <si>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</si>
  <si>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</si>
  <si>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</si>
  <si>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</si>
  <si>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</si>
  <si>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</si>
  <si>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</si>
  <si>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</si>
  <si>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</si>
  <si>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</si>
  <si>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</si>
  <si>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</si>
  <si>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</si>
  <si>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</si>
  <si>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</si>
  <si>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</si>
  <si>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</si>
  <si>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</si>
  <si>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</si>
  <si>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</si>
  <si>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</si>
  <si>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</si>
  <si>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</si>
  <si>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</si>
  <si>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</si>
  <si>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</si>
  <si>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</si>
  <si>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</si>
  <si>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</si>
  <si>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</si>
  <si>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</si>
  <si>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</si>
  <si>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</si>
  <si>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</si>
  <si>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</si>
  <si>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</si>
  <si>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</si>
  <si>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</si>
  <si>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</si>
  <si>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</si>
  <si>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</si>
  <si>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</si>
  <si>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</si>
  <si>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</si>
  <si>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</si>
  <si>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</si>
  <si>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</si>
  <si>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</si>
  <si>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</si>
  <si>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</si>
  <si>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</si>
  <si>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</si>
  <si>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</si>
  <si>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</si>
  <si>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</si>
  <si>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</si>
  <si>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</si>
  <si>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</si>
  <si>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</si>
  <si>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</si>
  <si>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</si>
  <si>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</si>
  <si>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</si>
  <si>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</si>
  <si>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</si>
  <si>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</si>
  <si>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</si>
  <si>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</si>
  <si>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</si>
  <si>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</si>
  <si>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</si>
  <si>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</si>
  <si>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</si>
  <si>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</si>
  <si>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</si>
  <si>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</si>
  <si>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</si>
  <si>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</si>
  <si>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</si>
  <si>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</si>
  <si>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</si>
  <si>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</si>
  <si>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</si>
  <si>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</si>
  <si>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</si>
  <si>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</si>
  <si>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</si>
  <si>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</si>
  <si>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</si>
  <si>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</si>
  <si>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</si>
  <si>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</si>
  <si>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</si>
  <si>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</si>
  <si>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</si>
  <si>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</si>
  <si>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</si>
  <si>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</si>
  <si>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</si>
  <si>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</si>
  <si>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</si>
  <si>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</si>
  <si>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</si>
  <si>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</si>
  <si>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</si>
  <si>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</si>
  <si>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</si>
  <si>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</si>
  <si>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</si>
  <si>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</si>
  <si>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</si>
  <si>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</si>
  <si>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</si>
  <si>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</si>
  <si>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</si>
  <si>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</si>
  <si>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</si>
  <si>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</si>
  <si>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</si>
  <si>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</si>
  <si>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</si>
  <si>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</si>
  <si>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</si>
  <si>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</si>
  <si>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</si>
  <si>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</si>
  <si>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</si>
  <si>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</si>
  <si>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</si>
  <si>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</si>
  <si>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</si>
  <si>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</si>
  <si>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</si>
  <si>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</si>
  <si>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</si>
  <si>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</si>
  <si>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</si>
  <si>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</si>
  <si>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</si>
  <si>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</si>
  <si>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</si>
  <si>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</si>
  <si>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</si>
  <si>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</si>
  <si>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</si>
  <si>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</si>
  <si>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</si>
  <si>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</si>
  <si>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</si>
  <si>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</si>
  <si>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</si>
  <si>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</si>
  <si>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</si>
  <si>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</si>
  <si>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</si>
  <si>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</si>
  <si>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</si>
  <si>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</si>
  <si>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</si>
  <si>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</si>
  <si>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</si>
  <si>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</si>
  <si>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</si>
  <si>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</si>
  <si>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</si>
  <si>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</si>
  <si>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</si>
  <si>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</si>
  <si>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</si>
  <si>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</si>
  <si>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</si>
  <si>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</si>
  <si>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</si>
  <si>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</si>
  <si>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</si>
  <si>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</si>
  <si>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</si>
  <si>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</si>
  <si>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</si>
  <si>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</si>
  <si>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</si>
  <si>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</si>
  <si>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</si>
  <si>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</si>
  <si>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</si>
  <si>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</si>
  <si>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</si>
  <si>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</si>
  <si>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</si>
  <si>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</si>
  <si>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</si>
  <si>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</si>
  <si>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</si>
  <si>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</si>
  <si>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</si>
  <si>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</si>
  <si>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</si>
  <si>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</si>
  <si>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</si>
  <si>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</si>
  <si>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</si>
  <si>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</si>
  <si>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</si>
  <si>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</si>
  <si>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</si>
  <si>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</si>
  <si>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</si>
  <si>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</si>
  <si>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</si>
  <si>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</si>
  <si>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</si>
  <si>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</si>
  <si>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</si>
  <si>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</si>
  <si>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</si>
  <si>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</si>
  <si>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</si>
  <si>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</si>
  <si>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</si>
  <si>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</si>
  <si>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</si>
  <si>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</si>
  <si>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</si>
  <si>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</si>
  <si>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</si>
  <si>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</si>
  <si>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</si>
  <si>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</si>
  <si>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</si>
  <si>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</si>
  <si>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</si>
  <si>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</si>
  <si>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</si>
  <si>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</si>
  <si>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</si>
  <si>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</si>
  <si>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</si>
  <si>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</si>
  <si>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</si>
  <si>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</si>
  <si>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</si>
  <si>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</si>
  <si>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</si>
  <si>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</si>
  <si>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</si>
  <si>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</si>
  <si>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</si>
  <si>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</si>
  <si>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</si>
  <si>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</si>
  <si>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</si>
  <si>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</si>
  <si>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</si>
  <si>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</si>
  <si>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</si>
  <si>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</si>
  <si>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</si>
  <si>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</si>
  <si>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</si>
  <si>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</si>
  <si>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</si>
  <si>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</si>
  <si>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</si>
  <si>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</si>
  <si>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</si>
  <si>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</si>
  <si>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</si>
  <si>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</si>
  <si>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</si>
  <si>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</si>
  <si>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</si>
  <si>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</si>
  <si>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</si>
  <si>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</si>
  <si>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</si>
  <si>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</si>
  <si>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</si>
  <si>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</si>
  <si>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</si>
  <si>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</si>
  <si>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</si>
  <si>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</si>
  <si>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</si>
  <si>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</si>
  <si>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</si>
  <si>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</si>
  <si>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</si>
  <si>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</si>
  <si>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</si>
  <si>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</si>
  <si>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</si>
  <si>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</si>
  <si>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</si>
  <si>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</si>
  <si>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</si>
  <si>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</si>
  <si>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</si>
  <si>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</si>
  <si>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</si>
  <si>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</si>
  <si>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</si>
  <si>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</si>
  <si>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</si>
  <si>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</si>
  <si>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</si>
  <si>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</si>
  <si>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</si>
  <si>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</si>
  <si>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</si>
  <si>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</si>
  <si>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</si>
  <si>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</si>
  <si>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</si>
  <si>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</si>
  <si>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</si>
  <si>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</si>
  <si>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</si>
  <si>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</si>
  <si>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</si>
  <si>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</si>
  <si>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</si>
  <si>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</si>
  <si>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</si>
  <si>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</si>
  <si>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</si>
  <si>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</si>
  <si>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</si>
  <si>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</si>
  <si>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</si>
  <si>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</si>
  <si>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</si>
  <si>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</si>
  <si>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</si>
  <si>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</si>
  <si>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</si>
  <si>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</si>
  <si>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</si>
  <si>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</si>
  <si>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</si>
  <si>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</si>
  <si>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</si>
  <si>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</si>
  <si>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</si>
  <si>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</si>
  <si>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</si>
  <si>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</si>
  <si>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</si>
  <si>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</si>
  <si>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</si>
  <si>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</si>
  <si>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</si>
  <si>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</si>
  <si>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</si>
  <si>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</si>
  <si>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</si>
  <si>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</si>
  <si>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</si>
  <si>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</si>
  <si>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</si>
  <si>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</si>
  <si>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</si>
  <si>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</si>
  <si>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</si>
  <si>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</si>
  <si>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</si>
  <si>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</si>
  <si>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</si>
  <si>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</si>
  <si>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</si>
  <si>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</si>
  <si>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</si>
  <si>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</si>
  <si>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</si>
  <si>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</si>
  <si>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</si>
  <si>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</si>
  <si>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</si>
  <si>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</si>
  <si>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</si>
  <si>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</si>
  <si>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</si>
  <si>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</si>
  <si>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</si>
  <si>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</si>
  <si>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</si>
  <si>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</si>
  <si>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</si>
  <si>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</si>
  <si>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</si>
  <si>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</si>
  <si>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</si>
  <si>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</si>
  <si>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</si>
  <si>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</si>
  <si>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</si>
  <si>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</si>
  <si>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</si>
  <si>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</si>
  <si>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</si>
  <si>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</si>
  <si>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</si>
  <si>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</si>
  <si>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</si>
  <si>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</si>
  <si>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</si>
  <si>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</si>
  <si>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</si>
  <si>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</si>
  <si>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</si>
  <si>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</si>
  <si>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</si>
  <si>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</si>
  <si>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</si>
  <si>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</si>
  <si>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</si>
  <si>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</si>
  <si>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</si>
  <si>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</si>
  <si>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</si>
  <si>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</si>
  <si>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</si>
  <si>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</si>
  <si>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</si>
  <si>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</si>
  <si>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</si>
  <si>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</si>
  <si>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</si>
  <si>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</si>
  <si>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</si>
  <si>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</si>
  <si>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</si>
  <si>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</si>
  <si>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</si>
  <si>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</si>
  <si>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</si>
  <si>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</si>
  <si>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</si>
  <si>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</si>
  <si>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</si>
  <si>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</si>
  <si>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</si>
  <si>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</si>
  <si>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</si>
  <si>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</si>
  <si>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</si>
  <si>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</si>
  <si>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</si>
  <si>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</si>
  <si>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</si>
  <si>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</si>
  <si>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</si>
  <si>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</si>
  <si>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</si>
  <si>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</si>
  <si>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</si>
  <si>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</si>
  <si>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</si>
  <si>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</si>
  <si>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</si>
  <si>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</si>
  <si>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</si>
  <si>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</si>
  <si>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</si>
  <si>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</si>
  <si>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</si>
  <si>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</si>
  <si>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</si>
  <si>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</si>
  <si>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</si>
  <si>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</si>
  <si>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</si>
  <si>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</si>
  <si>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</si>
  <si>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</si>
  <si>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</si>
  <si>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</si>
  <si>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</si>
  <si>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</si>
  <si>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</si>
  <si>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</si>
  <si>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</si>
  <si>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</si>
  <si>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</si>
  <si>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</si>
  <si>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</si>
  <si>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</si>
  <si>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</si>
  <si>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</si>
  <si>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</si>
  <si>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</si>
  <si>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附件5</t>
  </si>
  <si>
    <t>2019年横山区一般公共预算基本支出表
（按经济分类科目编制）</t>
  </si>
  <si>
    <t>其中：</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</si>
  <si>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</si>
  <si>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</si>
  <si>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</si>
  <si>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</si>
  <si>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</si>
  <si>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</si>
  <si>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</si>
  <si>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</si>
  <si>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</si>
  <si>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</si>
  <si>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</si>
  <si>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</si>
  <si>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</si>
  <si>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</si>
  <si>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</si>
  <si>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</si>
  <si>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</si>
  <si>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</si>
  <si>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</si>
  <si>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</si>
  <si>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</si>
  <si>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</si>
  <si>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</si>
  <si>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</si>
  <si>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</si>
  <si>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</si>
  <si>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</si>
  <si>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</si>
  <si>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</si>
  <si>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</si>
  <si>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</si>
  <si>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</si>
  <si>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</si>
  <si>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</si>
  <si>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</si>
  <si>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</si>
  <si>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</si>
  <si>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</si>
  <si>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</si>
  <si>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</si>
  <si>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</si>
  <si>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</si>
  <si>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</si>
  <si>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</si>
  <si>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</si>
  <si>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</si>
  <si>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</si>
  <si>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</si>
  <si>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</si>
  <si>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</si>
  <si>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</si>
  <si>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</si>
  <si>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</si>
  <si>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</si>
  <si>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</si>
  <si>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</si>
  <si>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</si>
  <si>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</si>
  <si>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附件6</t>
  </si>
  <si>
    <t>2019年横山区一般公共预算税收返还和转移支付表（含专项转移支付）</t>
  </si>
  <si>
    <t>项目</t>
  </si>
  <si>
    <t>决 算 数</t>
  </si>
  <si>
    <t>中省补助合计</t>
  </si>
  <si>
    <t>上级补助收入</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</si>
  <si>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</si>
  <si>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</si>
  <si>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</si>
  <si>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</si>
  <si>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</si>
  <si>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</si>
  <si>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</si>
  <si>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</si>
  <si>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</si>
  <si>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</si>
  <si>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</si>
  <si>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</si>
  <si>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</si>
  <si>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</si>
  <si>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</si>
  <si>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</si>
  <si>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</si>
  <si>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</si>
  <si>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</si>
  <si>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</si>
  <si>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</si>
  <si>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</si>
  <si>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</si>
  <si>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</si>
  <si>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</si>
  <si>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</si>
  <si>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</si>
  <si>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</si>
  <si>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</si>
  <si>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</si>
  <si>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</si>
  <si>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</si>
  <si>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</si>
  <si>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</si>
  <si>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</si>
  <si>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卫生健康共同财政事权转移支付收入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</si>
  <si>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</si>
  <si>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</si>
  <si>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</si>
  <si>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</si>
  <si>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</si>
  <si>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</si>
  <si>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</si>
  <si>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</si>
  <si>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</si>
  <si>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</si>
  <si>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</si>
  <si>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</si>
  <si>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</si>
  <si>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</si>
  <si>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</si>
  <si>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</si>
  <si>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</si>
  <si>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</si>
  <si>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</si>
  <si>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</si>
  <si>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</si>
  <si>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</si>
  <si>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</si>
  <si>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</si>
  <si>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</si>
  <si>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</si>
  <si>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</si>
  <si>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</si>
  <si>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</si>
  <si>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</si>
  <si>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</si>
  <si>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</si>
  <si>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附件7</t>
  </si>
  <si>
    <t>2019年地方政府一般债务限额和余额情况表</t>
  </si>
  <si>
    <t xml:space="preserve">        单位：万元</t>
  </si>
  <si>
    <t>级  次</t>
  </si>
  <si>
    <t>一般债务限额</t>
  </si>
  <si>
    <t>一般债务余额</t>
  </si>
  <si>
    <t xml:space="preserve">        区本级</t>
  </si>
  <si>
    <t xml:space="preserve">       合  计</t>
  </si>
  <si>
    <t>附件8</t>
  </si>
  <si>
    <t>2019年横山区新增地方政府债券安排情况表</t>
  </si>
  <si>
    <t xml:space="preserve">                       单位：万元</t>
  </si>
  <si>
    <t>项   目</t>
  </si>
  <si>
    <t>新增一般债券余额</t>
  </si>
  <si>
    <t>新增专项债券余额</t>
  </si>
  <si>
    <t>合　　计</t>
  </si>
  <si>
    <t>易地扶贫搬迁</t>
  </si>
  <si>
    <t>说明1</t>
  </si>
  <si>
    <t xml:space="preserve"> </t>
  </si>
  <si>
    <t>2019年横山区一般公共预算执行情况的说明</t>
  </si>
  <si>
    <t xml:space="preserve">    一般公共预算，是对以税收为主体的财政收入，安排用于保障和改善民生、推动经济社会发展、维护国家安全、维持国家机构正常运转等方面的收支预算。
</t>
  </si>
  <si>
    <t>　 　2019年，一般公共预算执行情况主要是：</t>
  </si>
  <si>
    <t xml:space="preserve">    一、收入预算执行情况</t>
  </si>
  <si>
    <t xml:space="preserve">    2019年我区地方财政收入完成70684万元，完成任务66000万元的107.1%，较上年65116万元增收5568万元，增长8.6%，有关项目说明如下：</t>
  </si>
  <si>
    <t xml:space="preserve">    1、增值税。2019年收入14745万元，减少32.9%。主要因减税降费原因造成减少。</t>
  </si>
  <si>
    <t xml:space="preserve">    2、企业所得税。2019年收入3487万元，增长9.9%。较上年增收315万元，主要是煤炭行业量价上升，企业利润增加较多。</t>
  </si>
  <si>
    <t xml:space="preserve">    3、个人所得税。2019年，个人所得税收入566万元，减少21.1%。主要因减税降费原因造成减少。</t>
  </si>
  <si>
    <t xml:space="preserve">    4、城市维护建设税。2019年，城市维护建设税收入4352万元，减少39.3%。主要是城市维护建设税以增值税、消费税为计税依据，增值税等主体税种增收较多，相应的也减免了城市维护建设税。</t>
  </si>
  <si>
    <t xml:space="preserve">    5、房产税。2019年，房产税收入1770万元，增长220.7%。主要是商品房供应量及价格增长，计税余值增加。</t>
  </si>
  <si>
    <t xml:space="preserve">    6、资源税。2019年，资源税收入13626万元，增长4.4%。主要是煤炭价格高位运行，优质产能加快释放，拉动增收。</t>
  </si>
  <si>
    <t xml:space="preserve">    7、土地增值税。土地增值税收入2638万元，增长592.4%。主要是全区房地产市场活跃，成交量和价格上涨，应税额增加。</t>
  </si>
  <si>
    <t xml:space="preserve">    8、契税。2019年，契税收入3799万元，增长53.6%。主要是土地和房地产交易量上涨，带动增收。</t>
  </si>
  <si>
    <t xml:space="preserve">    二、支出预算执行情况</t>
  </si>
  <si>
    <t xml:space="preserve">    2019年地方财政累计支出为361178万元，较上年324262万元，增支36916万元，增长11.38%。有关支出项目说明如下：</t>
  </si>
  <si>
    <t xml:space="preserve">    1、一般公共服务支出。2019年，一般公共服务支出50318万元，增长23%，增长主要原因是落实机关事业单位调资及部门新增项目等支出增加。</t>
  </si>
  <si>
    <t xml:space="preserve">    2、公共安全支出。2019年，公共安全支出17271万元，增长9%，主要是机关事业单位调资。</t>
  </si>
  <si>
    <t xml:space="preserve">    3、教育支出。2019年，教育支出69774万元，主要是机关事业单位调资、部门新增项目等支出增加。</t>
  </si>
  <si>
    <t xml:space="preserve">    4、社会保障和就业支出。2019年，社会保障和就业支出40311万元，增长2%。主要是增加了干部职工养老统筹财政补助资金。</t>
  </si>
  <si>
    <t xml:space="preserve">    5、文化体育与传媒支出。2019年，文化体育与传媒支出6894万元，增长58%。主要是机关事业单位调资、部门新增项目等支出增加。</t>
  </si>
  <si>
    <t xml:space="preserve">    6、节能环保支出。2019年，节能环保支出2064万元，减少47%。增长的主要原因是：因机构改革减少支出。</t>
  </si>
  <si>
    <t xml:space="preserve">    7、交通运输支出。2019年，交通运输支出32465万元，增长106%。增长的主要原因是：脱贫攻坚涉农整合资金基础道路设施建设增加。</t>
  </si>
  <si>
    <t xml:space="preserve">    8、农林水支出。2019年，农林水支出83575亿元，增加18%。增长的主要原因是：脱贫攻坚涉农整合资金投入增加。</t>
  </si>
  <si>
    <t xml:space="preserve">    9、商业服务业等支出。2019年，商业服务业等支出374万元，减少51%。减少的主要原因是：机构改革部分单位转隶造成减少。</t>
  </si>
  <si>
    <t xml:space="preserve"> 　 10、债务付息支出。2019年债务付息支出7100万元，增长12%。增长的要主原因是：当年需支付的利息也增加。</t>
  </si>
  <si>
    <t>附件9</t>
  </si>
  <si>
    <t>2020年横山区一般公共预算收入执行情况表</t>
  </si>
  <si>
    <t>2019年
决算数</t>
  </si>
  <si>
    <t>2020年
执行数</t>
  </si>
  <si>
    <t>附件10</t>
  </si>
  <si>
    <t>2020年横山区一般公共预算支出总表</t>
  </si>
  <si>
    <t>2020年执行数</t>
  </si>
  <si>
    <t>附件11</t>
  </si>
  <si>
    <t>2020年度横山区一般公共预算支出决算功能分类录入表</t>
  </si>
  <si>
    <t>预备费</t>
  </si>
  <si>
    <t>附件12</t>
  </si>
  <si>
    <t>2019年横山区一般公共预算支出表（按政府经济分类）</t>
  </si>
  <si>
    <t>2019年横山区一般公共预算支出经济分类预算表</t>
  </si>
  <si>
    <t>合计</t>
  </si>
  <si>
    <t>机关资本性支出(一）</t>
  </si>
  <si>
    <t>机关资本性支出（二）</t>
  </si>
  <si>
    <t>对个人和家庭补助支出</t>
  </si>
  <si>
    <t>债务利息支出</t>
  </si>
  <si>
    <t>其他
支出</t>
  </si>
  <si>
    <t>小计</t>
  </si>
  <si>
    <t>工资奖金津补贴</t>
  </si>
  <si>
    <t>社会保障缴费</t>
  </si>
  <si>
    <t>住房公积金</t>
  </si>
  <si>
    <t>其他工资福利支出</t>
  </si>
  <si>
    <t>办公经费</t>
  </si>
  <si>
    <t>会议费</t>
  </si>
  <si>
    <t>培训费</t>
  </si>
  <si>
    <t>专用材料购置费</t>
  </si>
  <si>
    <t>委托业务费</t>
  </si>
  <si>
    <t>公务接待费</t>
  </si>
  <si>
    <t>困公出国（境）费用</t>
  </si>
  <si>
    <t>公务用车运行维护费</t>
  </si>
  <si>
    <t>维修（护）费</t>
  </si>
  <si>
    <t>其他商品和服务支出</t>
  </si>
  <si>
    <t>房屋建筑物购建</t>
  </si>
  <si>
    <t>基础设施建设</t>
  </si>
  <si>
    <t>公务用车购置</t>
  </si>
  <si>
    <t>土地征迁补偿和安置支出</t>
  </si>
  <si>
    <t>设备购置</t>
  </si>
  <si>
    <t>大型修缮</t>
  </si>
  <si>
    <t>其他资本性支出</t>
  </si>
  <si>
    <t>其他交通工具购置</t>
  </si>
  <si>
    <t>工资福利支出</t>
  </si>
  <si>
    <t>商品和服务支出</t>
  </si>
  <si>
    <t>其他对事业单位补助</t>
  </si>
  <si>
    <t>资本性支出（一）</t>
  </si>
  <si>
    <t>资本性支出（二）</t>
  </si>
  <si>
    <t>费用补贴</t>
  </si>
  <si>
    <t>利息补贴</t>
  </si>
  <si>
    <t>其他对企业补助</t>
  </si>
  <si>
    <t>对企业资本性支出（-）</t>
  </si>
  <si>
    <t>对企业资本性支出（二）</t>
  </si>
  <si>
    <t>社会福利和救助</t>
  </si>
  <si>
    <t>助学金</t>
  </si>
  <si>
    <t>个人农业生产补贴</t>
  </si>
  <si>
    <t>离退休费</t>
  </si>
  <si>
    <t>其他对个人和家庭补助</t>
  </si>
  <si>
    <t>资源勘探工业信息等支出</t>
  </si>
  <si>
    <t>附件13</t>
  </si>
  <si>
    <t>2020年横山区一般公共预算税收返还和转移支付表</t>
  </si>
  <si>
    <t xml:space="preserve">                                                                         单位：万元</t>
  </si>
  <si>
    <t>预算数</t>
  </si>
  <si>
    <t xml:space="preserve">    基层公检法司转移支付</t>
  </si>
  <si>
    <t xml:space="preserve">    城乡义务教育等转移支付收入</t>
  </si>
  <si>
    <t xml:space="preserve">    基本养老保险和低保等转移支付</t>
  </si>
  <si>
    <t>附件14</t>
  </si>
  <si>
    <t xml:space="preserve"> 2020年横山区专项转移支付预算表</t>
  </si>
  <si>
    <t>项  目</t>
  </si>
  <si>
    <t>金 额</t>
  </si>
  <si>
    <t>说明2</t>
  </si>
  <si>
    <t>2020年横山区一般公共预算安排情况的说明</t>
  </si>
  <si>
    <t xml:space="preserve">    一、收入预算安排情况</t>
  </si>
  <si>
    <t xml:space="preserve">    2020年我区地方财政收入预计完成78000万元，同比上年增加7316万元，增长10.35%。</t>
  </si>
  <si>
    <t>有关收入项目具体说明如下：</t>
  </si>
  <si>
    <t xml:space="preserve">    1、税收收入。2020年税收收入预算64984万元，较上年增长11.2%。主要是增值税、城市维护建设税预计增加。</t>
  </si>
  <si>
    <t xml:space="preserve">    2、非税收入。2020年非税收入预算13016万元，较上年增长6.1%。主要是教育附加、其他收入（石油开发费）收入增加。</t>
  </si>
  <si>
    <t xml:space="preserve">    二、支出预算安排情况</t>
  </si>
  <si>
    <t xml:space="preserve">    2020年，我区全年本级预计222556万元，较上年减少13.19%。</t>
  </si>
  <si>
    <t>　　按照预算法和中省有关规定，2020年编报6张报表反映我区可安排支出预算安排情况。具体是：（一）2020年一般公共预算收入预算表，反映2020年收入预算总貌；（二）2020年一般公共预算支出预算总表，反映2020年支出预算总貌；（三）2020年一般公共预算支出预算表，将支出按支出功能科目编列到项级，反映各项支出的具体内容和方向；（四）2020年一般公共预算支出经济分类表，将支出预算按支出经济分类科目编列，反映各项支出的经济性质和具体用途；（五）2020年一般公共预算基本支出表，反映一般公共预算基本支出情况；（六）2020年一般公共预算上级补助预算表，反映市对区税收返还、一般性转移支付和专项转移支付预算总体安排情况。</t>
  </si>
  <si>
    <t xml:space="preserve">    有关支出项目具体说明如下：</t>
  </si>
  <si>
    <t xml:space="preserve">    1．一般公共服务支出。2020年一般公共服务支出预算57601万元，增长14.5%。增长的原因为：正常调资及社保缴费及原来专户列支预算取消，列入部门。</t>
  </si>
  <si>
    <t xml:space="preserve">    2．公共安全支出。2020年公共安全支出预算15008万元，下降13.1％。主要是根据有关文件精神县法检两院预算上划市级统管。</t>
  </si>
  <si>
    <t xml:space="preserve">    3．教育支出。2020年教育支出预算54774万元，下降21.5％。主要是校园基础设施建设基本完成，投入减少。</t>
  </si>
  <si>
    <t xml:space="preserve">    4．科学技术支出。2020年科学技术支出预算124万元，下降71.2％。主要是取消了科技三项费。</t>
  </si>
  <si>
    <t xml:space="preserve">    5．农林水支出。2020年农林水出预算19147万元，下降77.1％。主要2019年“摘帽”成功，扶贫领域投入减少。</t>
  </si>
  <si>
    <t xml:space="preserve">    6．交通运输支出。2020年交通运输支出预算3559万元。主要2018年“摘帽”成功，扶贫领域投入减少。</t>
  </si>
  <si>
    <t xml:space="preserve">    7．社会保障和就业支出。2020年社会保障和就业支出预算6182万元。下降84.7%。主要取消社保专户预算，直接预算到各相关部门。</t>
  </si>
  <si>
    <t xml:space="preserve">    8. 其他支出。2020年其他支出预算28220万元。主要新增偿债准备金16000万元，用于偿还拖欠民营企业欠款；扶贫专项区级配套资金1210万元；调资预留8000万元；政权建设540万元；新冠防疫预留2000万元，用于新冠防疫防控支出；粮油储备90万元、路灯电费380万元。</t>
  </si>
  <si>
    <t xml:space="preserve">    三、支出预算经济分类科目说明</t>
  </si>
  <si>
    <t>　　2020年支出预算共计222556万元，按政府预算支出经济分类科目划分，相关情况是：</t>
  </si>
  <si>
    <t xml:space="preserve">    1．工资福利支出126085万元，主要包括机关和参公事业单位在职职工的工资奖金津补贴、社会保障缴费及住房公积金补助等。</t>
  </si>
  <si>
    <t xml:space="preserve">    2.对个人和家庭的补助1932万元，主要包括对社会相关群体的社保福利和救助支出、各类学生助学金、农民生产补贴、机关事业单位离退休费、优抚安置补助等。</t>
  </si>
  <si>
    <t xml:space="preserve">    3．商品和服务支出91595万元，主要包括机关和参公事业单位办公经费、会议费、培训费、专用材料购置费、委托业务费、“三公经费”、维修费等。</t>
  </si>
  <si>
    <t xml:space="preserve">    4.债务利息及费用支出7227万元，主要是地方政府债务付息及发行费用支出。</t>
  </si>
  <si>
    <t xml:space="preserve">    5.预备费及预留4000万元，是按照《预算法》要求，在一般公共预算中，按照支出额的1％至3％设置预备费，用于当年预算执行中的自然灾害等突发事件处理增加的支出及其他难以预见的开支。</t>
  </si>
  <si>
    <t xml:space="preserve">    6.其他支出28220万元，主要包括调资预留8000万，扶贫专项资金1210万元，政权建设540万元，偿债准备金16000万元，新冠肺炎防疫预留2000万元，粮油储备补贴区级配套90万元，路灯、“平安横山”监控电费380万。</t>
  </si>
  <si>
    <r>
      <rPr>
        <sz val="11"/>
        <color rgb="FF000000"/>
        <rFont val="宋体"/>
        <charset val="0"/>
      </rPr>
      <t>附件</t>
    </r>
    <r>
      <rPr>
        <sz val="11"/>
        <color rgb="FF000000"/>
        <rFont val="Arial"/>
        <charset val="0"/>
      </rPr>
      <t>15</t>
    </r>
  </si>
  <si>
    <t>2019年一般公共预算“三公”经费及会议费、培训费支出情况表</t>
  </si>
  <si>
    <t>一般公共预算财政拨款安排的“三公”经费支出</t>
  </si>
  <si>
    <t>因公出国（境）费</t>
  </si>
  <si>
    <t>公务用车购置及运行维护费</t>
  </si>
  <si>
    <t>公务用车购置费</t>
  </si>
  <si>
    <t>附件16</t>
  </si>
  <si>
    <t>2020年一般公共预算“三公”经费及会议费、培训费支出预算表</t>
  </si>
  <si>
    <t>附件17</t>
  </si>
  <si>
    <t>2019年度横山区政府性基金预算收入决算录入表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</si>
  <si>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</si>
  <si>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</si>
  <si>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</si>
  <si>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</si>
  <si>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</si>
  <si>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</si>
  <si>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</si>
  <si>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</si>
  <si>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</si>
  <si>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</si>
  <si>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</si>
  <si>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</si>
  <si>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</si>
  <si>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</si>
  <si>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</si>
  <si>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</si>
  <si>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</si>
  <si>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</si>
  <si>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</si>
  <si>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</si>
  <si>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</si>
  <si>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</si>
  <si>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</si>
  <si>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</si>
  <si>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</si>
  <si>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</si>
  <si>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</si>
  <si>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</si>
  <si>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</si>
  <si>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</si>
  <si>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</si>
  <si>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</si>
  <si>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</si>
  <si>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</si>
  <si>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</si>
  <si>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</si>
  <si>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</si>
  <si>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</si>
  <si>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</si>
  <si>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</si>
  <si>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</si>
  <si>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</si>
  <si>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</si>
  <si>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</si>
  <si>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</si>
  <si>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</si>
  <si>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</si>
  <si>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</si>
  <si>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</si>
  <si>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</si>
  <si>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</si>
  <si>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</si>
  <si>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</si>
  <si>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</si>
  <si>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</si>
  <si>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</si>
  <si>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</si>
  <si>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</si>
  <si>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</si>
  <si>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</si>
  <si>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</si>
  <si>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</si>
  <si>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</si>
  <si>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</si>
  <si>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</si>
  <si>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</si>
  <si>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</si>
  <si>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</si>
  <si>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</si>
  <si>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</si>
  <si>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</si>
  <si>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</si>
  <si>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</si>
  <si>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附件18</t>
  </si>
  <si>
    <t>2019年横山区政府性基金支出执行情况表</t>
  </si>
  <si>
    <t>2019年   执行数</t>
  </si>
  <si>
    <t>2018年执行数比上年</t>
  </si>
  <si>
    <t>政府性基金支出</t>
  </si>
  <si>
    <t xml:space="preserve">  大中型水库移民后期扶持基金支出</t>
  </si>
  <si>
    <t xml:space="preserve">    移民补助</t>
  </si>
  <si>
    <t xml:space="preserve">  旅游发展基金支出</t>
  </si>
  <si>
    <t xml:space="preserve">    地方旅游开发项目补助</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</si>
  <si>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</si>
  <si>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</si>
  <si>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</si>
  <si>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</si>
  <si>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</si>
  <si>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用于扶贫的彩票公益金支出</t>
  </si>
  <si>
    <t xml:space="preserve">  地方政府专项债务付息支出</t>
  </si>
  <si>
    <t xml:space="preserve">    国有土地使用权出让金债务付息支出</t>
  </si>
  <si>
    <t xml:space="preserve">  地方政府专项债务发行费用支出</t>
  </si>
  <si>
    <t xml:space="preserve">    国有土地使用权出让金债务发行费用支出</t>
  </si>
  <si>
    <t>附件19</t>
  </si>
  <si>
    <t>2019年度横山区政府性基金预算转移性收支决算录入表</t>
  </si>
  <si>
    <t>政府性基金预算支出</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</si>
  <si>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</si>
  <si>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</si>
  <si>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</si>
  <si>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</si>
  <si>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</si>
  <si>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</si>
  <si>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</si>
  <si>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</si>
  <si>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</si>
  <si>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</si>
  <si>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债务收入</t>
  </si>
  <si>
    <t>债务还本支出</t>
  </si>
  <si>
    <t xml:space="preserve">  地方政府债务收入</t>
  </si>
  <si>
    <t xml:space="preserve">  地方政府专项债务还本支出</t>
  </si>
  <si>
    <t xml:space="preserve">    专项债务收入</t>
  </si>
  <si>
    <t>债务转贷收入</t>
  </si>
  <si>
    <t>债务转贷支出</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</si>
  <si>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</si>
  <si>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</si>
  <si>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</si>
  <si>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</si>
  <si>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</si>
  <si>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</si>
  <si>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</si>
  <si>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　　入　　总　　计　</t>
  </si>
  <si>
    <t>支　　出　　总　　计　</t>
  </si>
  <si>
    <t>附件20</t>
  </si>
  <si>
    <t>2019年横山区地方政府专项债务余额和限额情况表</t>
  </si>
  <si>
    <t>专项债务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</si>
  <si>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</si>
  <si>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</si>
  <si>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</si>
  <si>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</si>
  <si>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</si>
  <si>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</si>
  <si>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</si>
  <si>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</si>
  <si>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说明3</t>
  </si>
  <si>
    <t>2019年横山区政府性基金预算执行情况的说明</t>
  </si>
  <si>
    <t xml:space="preserve">    政府性基金预算，是依照法律、行政法规的规定在一定期限内向特定对象征收、收取或者以其他方式取得的收入，专项用于特定公共事业发展的收支预算。政府性基金预算应当根据基金项目收入情况和实际支出需要，按基金项目编制，做到以收定支。</t>
  </si>
  <si>
    <t xml:space="preserve">    2019年，政府性基金预算执行情况主要是：</t>
  </si>
  <si>
    <t xml:space="preserve">    2019年，政府性基金收入10449万元，增长203.25%，为国有土地使用权出让收入。主要是2019年土地交易量增加，带动增收。</t>
  </si>
  <si>
    <t xml:space="preserve">    2019年，政府性基金支出4125万元，减少27.33%。主要是2019年上级补助减少。政府性基金预算支出具体情况是：</t>
  </si>
  <si>
    <t xml:space="preserve">    1.债务付息及发行费支出。2019年债务发行费支出8万元，下降57.89%，相应当年新增债券发行费支出减少。</t>
  </si>
  <si>
    <t xml:space="preserve">  　2.其他支出。2019年其他支出351万元，下降86.92%，主要是彩票公益金及对应专项债务收入安排的上级补助减少。</t>
  </si>
  <si>
    <t>附件21</t>
  </si>
  <si>
    <t>2020年横山区政府性基金收入预算表</t>
  </si>
  <si>
    <t>项      目</t>
  </si>
  <si>
    <t>2019年预计执行数</t>
  </si>
  <si>
    <t>2020年预算数</t>
  </si>
  <si>
    <t>预算数比上年±%</t>
  </si>
  <si>
    <t>国有土地使用权出让收入</t>
  </si>
  <si>
    <t>城市基础设施配套费收入</t>
  </si>
  <si>
    <t>地方政府专项债务转贷收入</t>
  </si>
  <si>
    <t>收 入 合 计</t>
  </si>
  <si>
    <t>附件22</t>
  </si>
  <si>
    <t>2020年横山区政府性基金支出预算表</t>
  </si>
  <si>
    <t>项       目</t>
  </si>
  <si>
    <t>预算数比上年
增减%</t>
  </si>
  <si>
    <t>地方政府专项债务还本支出</t>
  </si>
  <si>
    <t>附件23</t>
  </si>
  <si>
    <t>2019年横山区政府性基金支出本级预算表</t>
  </si>
  <si>
    <t>金额</t>
  </si>
  <si>
    <t>附件24</t>
  </si>
  <si>
    <t>2020年度政府性基金预算收支表</t>
  </si>
  <si>
    <t xml:space="preserve">  调入专项收入</t>
  </si>
  <si>
    <t>附件25</t>
  </si>
  <si>
    <t>2020年横山区新增专项债券安排方案表</t>
  </si>
  <si>
    <t>新增专项债券</t>
  </si>
  <si>
    <t>注：本年度无新增专项债券</t>
  </si>
  <si>
    <t>说明4</t>
  </si>
  <si>
    <t>2020年政府性基金预算安排情况的说明</t>
  </si>
  <si>
    <t xml:space="preserve">   2020年政府性基金收入预算安排5200万元，政府性基金预算上级补助收入719万元，地方政府专项债务转贷收入14040万元，收入总计19959万元。</t>
  </si>
  <si>
    <t xml:space="preserve">  2020年政府性基金预算支出4359万元，地方政府专项债务还本支出15600万元，支出共计19959万元。</t>
  </si>
  <si>
    <t xml:space="preserve">    三、收支平衡情况</t>
  </si>
  <si>
    <t xml:space="preserve">    　收支平衡</t>
  </si>
  <si>
    <t>附件26</t>
  </si>
  <si>
    <t>2019年横山区国有资本经营收入执行情况表</t>
  </si>
  <si>
    <t>预算科目</t>
  </si>
  <si>
    <t>调整预算数</t>
  </si>
  <si>
    <t>执行数</t>
  </si>
  <si>
    <t>国有资本经营收入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</si>
  <si>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</si>
  <si>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</si>
  <si>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</si>
  <si>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</si>
  <si>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</si>
  <si>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</si>
  <si>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</si>
  <si>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</si>
  <si>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</si>
  <si>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</si>
  <si>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</si>
  <si>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</si>
  <si>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</si>
  <si>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</si>
  <si>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</si>
  <si>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</si>
  <si>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</si>
  <si>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</si>
  <si>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</si>
  <si>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</si>
  <si>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</si>
  <si>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</si>
  <si>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</si>
  <si>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</si>
  <si>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</si>
  <si>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</si>
  <si>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</si>
  <si>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</si>
  <si>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</si>
  <si>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</si>
  <si>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</si>
  <si>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</si>
  <si>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注：我区未实行国有资本经营预算。</t>
  </si>
  <si>
    <t>附件27</t>
  </si>
  <si>
    <t>2019年横山区国有资本经营支出执行情况表</t>
  </si>
  <si>
    <t>国有资本经营支出</t>
  </si>
  <si>
    <t xml:space="preserve">    国有资本经营预算补充社保基金支出</t>
  </si>
  <si>
    <t>国有资本经营预算支出</t>
  </si>
  <si>
    <t>　解决历史遗留问题及改革成本支出</t>
  </si>
  <si>
    <t>　　厂办大集体改革支出</t>
  </si>
  <si>
    <t>　　"三供一业"移交补助支出</t>
  </si>
  <si>
    <t>　　国有企业办职教幼教补助支出</t>
  </si>
  <si>
    <t>　　国有企业办公共服务机构移交补助支出</t>
  </si>
  <si>
    <t>　　国有企业退休人员社会化管理补助支出</t>
  </si>
  <si>
    <t>　　国有企业棚户区改造支出</t>
  </si>
  <si>
    <t>　　国有企业改革成本支出</t>
  </si>
  <si>
    <t>　　离休干部医药费补助支出</t>
  </si>
  <si>
    <t>　　其他解决历史遗留问题及改革成本支出</t>
  </si>
  <si>
    <t>　国有企业资本金注入</t>
  </si>
  <si>
    <t>　　国有经济结构调整支出</t>
  </si>
  <si>
    <t>　　公益性设施投资支出</t>
  </si>
  <si>
    <t>　　前瞻性战略性产业发展支出</t>
  </si>
  <si>
    <t>　　生态环境保护支出</t>
  </si>
  <si>
    <t>　　支持科技进步支出</t>
  </si>
  <si>
    <t>　　保障国家经济安全支出</t>
  </si>
  <si>
    <t>　　对外投资合作支出</t>
  </si>
  <si>
    <t>　　其他国有企业资本金注入</t>
  </si>
  <si>
    <t>　国有企业政策性补贴(款)</t>
  </si>
  <si>
    <t>　　国有企业政策性补贴(项)</t>
  </si>
  <si>
    <t>　金融国有资本经营预算支出</t>
  </si>
  <si>
    <t>　　资本性支出</t>
  </si>
  <si>
    <t>　　改革性支出</t>
  </si>
  <si>
    <t>　　其他金融国有资本经营预算支出</t>
  </si>
  <si>
    <t>　其他国有资本经营预算支出(款)</t>
  </si>
  <si>
    <t>　　其他国有资本经营预算支出(项)</t>
  </si>
  <si>
    <t>附件28</t>
  </si>
  <si>
    <t>2019年横山区国有资本经营转移性收支表</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</si>
  <si>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</si>
  <si>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</si>
  <si>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</si>
  <si>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</si>
  <si>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</si>
  <si>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</si>
  <si>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</si>
  <si>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</si>
  <si>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</si>
  <si>
    <t>附件29</t>
  </si>
  <si>
    <t>2020年横山区国有资本经营收入预算表</t>
  </si>
  <si>
    <t>附件30</t>
  </si>
  <si>
    <t>2020年横山区国有资本经营支出预算表</t>
  </si>
  <si>
    <t>附件31</t>
  </si>
  <si>
    <t>2020年横山区国有资本经营转移性收支预算表</t>
  </si>
  <si>
    <t>附件32</t>
  </si>
  <si>
    <t>2019年横山区社会保险基金收入执行表</t>
  </si>
  <si>
    <t>项    目</t>
  </si>
  <si>
    <t>执行数
占预算%</t>
  </si>
  <si>
    <t>一、企业职工基本养老保险基金收入</t>
  </si>
  <si>
    <t>二、城乡居民基本养老保险基金收入</t>
  </si>
  <si>
    <t>三、机关事业单位基本养老保险基金收入</t>
  </si>
  <si>
    <t>四、职工基本医疗保险基金收入</t>
  </si>
  <si>
    <t>市级统筹</t>
  </si>
  <si>
    <t>五、新型农村合作医疗基金收入</t>
  </si>
  <si>
    <t>六、城镇居民基本医疗保险基金收入</t>
  </si>
  <si>
    <t>七、工伤保险基金收入</t>
  </si>
  <si>
    <t>八、失业保险基金收入</t>
  </si>
  <si>
    <t>九、生育保险基金收入</t>
  </si>
  <si>
    <t>附件33</t>
  </si>
  <si>
    <t>2019年横山区社会保险基金支出执行表</t>
  </si>
  <si>
    <t xml:space="preserve">                         　　　　　                  　　　　　　　　　　　单位：万元</t>
  </si>
  <si>
    <t>一、企业职工基本养老保险基金支出</t>
  </si>
  <si>
    <t>二、城乡居民基本养老保险基金支出</t>
  </si>
  <si>
    <t>三、机关事业单位基本养老保险基金支出</t>
  </si>
  <si>
    <t>四、职工基本医疗保险基金支出</t>
  </si>
  <si>
    <t>五、城乡居民基本医疗保险基金支出</t>
  </si>
  <si>
    <t>六、新型农村合作医疗基金支出</t>
  </si>
  <si>
    <t>七、城镇居民基本医疗保险基金支出</t>
  </si>
  <si>
    <t>八、工伤保险基金支出</t>
  </si>
  <si>
    <t>九、失业保险基金支出</t>
  </si>
  <si>
    <t>十、生育保险基金支出</t>
  </si>
  <si>
    <t>支 出 合 计</t>
  </si>
  <si>
    <t>附件34</t>
  </si>
  <si>
    <t>2019年横山区社会保险基金本级支出执行表</t>
  </si>
  <si>
    <t xml:space="preserve">                                                                                                             单位：万元</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</si>
  <si>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</si>
  <si>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</si>
  <si>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</si>
  <si>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</si>
  <si>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</si>
  <si>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</si>
  <si>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</si>
  <si>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</si>
  <si>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社会保险基金支出</t>
  </si>
  <si>
    <t xml:space="preserve">   其中:社会保险待遇支出</t>
  </si>
  <si>
    <t xml:space="preserve">        其他支出</t>
  </si>
  <si>
    <t xml:space="preserve">        转移支出</t>
  </si>
  <si>
    <t>说明5</t>
  </si>
  <si>
    <t>2019横山区社会保险基金预算安排情况的说明</t>
  </si>
  <si>
    <t>　　　2019年社会保险基金收入12308万元，社会保险基金支出8756万元，结余3552。</t>
  </si>
  <si>
    <r>
      <rPr>
        <b/>
        <sz val="16"/>
        <rFont val="仿宋"/>
        <charset val="134"/>
      </rPr>
      <t xml:space="preserve">    一、城乡居民基本养老保险。</t>
    </r>
    <r>
      <rPr>
        <sz val="16"/>
        <rFont val="仿宋"/>
        <charset val="134"/>
      </rPr>
      <t>2019年预计参保缴费人数10.82万人，基金收入12308万元，基金支出8756万元。</t>
    </r>
  </si>
  <si>
    <r>
      <rPr>
        <b/>
        <sz val="16"/>
        <rFont val="仿宋"/>
        <charset val="134"/>
      </rPr>
      <t xml:space="preserve">    二、机关事业单位基本养老保险。</t>
    </r>
    <r>
      <rPr>
        <sz val="16"/>
        <rFont val="仿宋"/>
        <charset val="134"/>
      </rPr>
      <t xml:space="preserve">2019年机关事业单位基本养老保险基金收入12759万元，基金支出16793万元。       </t>
    </r>
  </si>
  <si>
    <t>附件35</t>
  </si>
  <si>
    <t>2020年横山区社会保险基金收入预算表</t>
  </si>
  <si>
    <t xml:space="preserve">                                                                　　　　　   单位：万元</t>
  </si>
  <si>
    <t>预算数
比上年±%</t>
  </si>
  <si>
    <t>五、城乡居民基本医疗保险基金收入</t>
  </si>
  <si>
    <t>六、新型农村合作医疗基金收入</t>
  </si>
  <si>
    <t>七、城镇居民基本医疗保险基金收入</t>
  </si>
  <si>
    <t>八、工伤保险基金收入</t>
  </si>
  <si>
    <t>九、失业保险基金收入</t>
  </si>
  <si>
    <t>十、生育保险基金收入</t>
  </si>
  <si>
    <t>附件36</t>
  </si>
  <si>
    <t>2020年横山区社会保险基金支出预算表</t>
  </si>
  <si>
    <t>附件37</t>
  </si>
  <si>
    <t>2020年横山区社会保险基金本级支出预算表</t>
  </si>
  <si>
    <t xml:space="preserve">                                                                                                                     单位：万元</t>
  </si>
  <si>
    <t>说明6</t>
  </si>
  <si>
    <t>2020年横山区社会保险基金预算安排情况的说明</t>
  </si>
  <si>
    <t>　　2020年区级统筹的社会保障基金收入13346.9万元，预计全县社会保障基金支出13346.9万元。</t>
  </si>
  <si>
    <r>
      <rPr>
        <b/>
        <sz val="16"/>
        <rFont val="仿宋"/>
        <charset val="134"/>
      </rPr>
      <t xml:space="preserve">    一、城乡居民基本养老保险。</t>
    </r>
    <r>
      <rPr>
        <sz val="16"/>
        <rFont val="仿宋"/>
        <charset val="134"/>
      </rPr>
      <t>2020年预计参保缴费人数9.8万人，基金预算收入4846.9万元，基金支出4846.9万元。</t>
    </r>
  </si>
  <si>
    <r>
      <rPr>
        <b/>
        <sz val="16"/>
        <rFont val="仿宋"/>
        <charset val="134"/>
      </rPr>
      <t xml:space="preserve">    二、机关事业单位基本养老保险。</t>
    </r>
    <r>
      <rPr>
        <sz val="16"/>
        <rFont val="仿宋"/>
        <charset val="134"/>
      </rPr>
      <t xml:space="preserve">2020年机关事业单位基本养老保险预计基金收入11100万元，预算支出11100万元。       </t>
    </r>
  </si>
</sst>
</file>

<file path=xl/styles.xml><?xml version="1.0" encoding="utf-8"?>
<styleSheet xmlns="http://schemas.openxmlformats.org/spreadsheetml/2006/main">
  <numFmts count="8">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_ "/>
    <numFmt numFmtId="177" formatCode="0.00_ "/>
    <numFmt numFmtId="178" formatCode="0.0_ "/>
    <numFmt numFmtId="179" formatCode="0.0%"/>
  </numFmts>
  <fonts count="67">
    <font>
      <sz val="11"/>
      <color theme="1"/>
      <name val="宋体"/>
      <charset val="134"/>
      <scheme val="minor"/>
    </font>
    <font>
      <sz val="12"/>
      <name val="宋体"/>
      <charset val="134"/>
    </font>
    <font>
      <sz val="16"/>
      <name val="仿宋_GB2312"/>
      <charset val="134"/>
    </font>
    <font>
      <b/>
      <sz val="18"/>
      <name val="仿宋_GB2312"/>
      <charset val="134"/>
    </font>
    <font>
      <sz val="10.5"/>
      <name val="仿宋_GB2312"/>
      <charset val="134"/>
    </font>
    <font>
      <sz val="16"/>
      <color rgb="FF3C4141"/>
      <name val="仿宋"/>
      <charset val="134"/>
    </font>
    <font>
      <b/>
      <sz val="16"/>
      <name val="仿宋"/>
      <charset val="134"/>
    </font>
    <font>
      <b/>
      <sz val="18"/>
      <name val="宋体"/>
      <charset val="134"/>
    </font>
    <font>
      <sz val="10"/>
      <name val="宋体"/>
      <charset val="134"/>
    </font>
    <font>
      <b/>
      <sz val="10"/>
      <name val="宋体"/>
      <charset val="134"/>
    </font>
    <font>
      <b/>
      <sz val="11"/>
      <name val="宋体"/>
      <charset val="134"/>
    </font>
    <font>
      <b/>
      <sz val="12"/>
      <name val="宋体"/>
      <charset val="134"/>
    </font>
    <font>
      <sz val="16"/>
      <name val="仿宋"/>
      <charset val="134"/>
    </font>
    <font>
      <sz val="11"/>
      <name val="宋体"/>
      <charset val="134"/>
    </font>
    <font>
      <sz val="12"/>
      <name val="宋体"/>
      <charset val="134"/>
      <scheme val="minor"/>
    </font>
    <font>
      <b/>
      <sz val="18"/>
      <name val="宋体"/>
      <charset val="134"/>
      <scheme val="minor"/>
    </font>
    <font>
      <b/>
      <sz val="12"/>
      <name val="宋体"/>
      <charset val="134"/>
      <scheme val="minor"/>
    </font>
    <font>
      <b/>
      <sz val="11"/>
      <name val="宋体"/>
      <charset val="134"/>
      <scheme val="minor"/>
    </font>
    <font>
      <sz val="18"/>
      <name val="仿宋_GB2312"/>
      <charset val="134"/>
    </font>
    <font>
      <sz val="10"/>
      <color indexed="8"/>
      <name val="Arial"/>
      <charset val="0"/>
    </font>
    <font>
      <sz val="11"/>
      <color rgb="FF000000"/>
      <name val="宋体"/>
      <charset val="0"/>
    </font>
    <font>
      <sz val="16"/>
      <color indexed="8"/>
      <name val="宋体"/>
      <charset val="134"/>
    </font>
    <font>
      <sz val="10"/>
      <color rgb="FF000000"/>
      <name val="宋体"/>
      <charset val="134"/>
    </font>
    <font>
      <sz val="10"/>
      <color indexed="8"/>
      <name val="宋体"/>
      <charset val="134"/>
    </font>
    <font>
      <sz val="10"/>
      <color indexed="8"/>
      <name val="Arial"/>
      <charset val="134"/>
    </font>
    <font>
      <b/>
      <sz val="16"/>
      <name val="宋体"/>
      <charset val="134"/>
    </font>
    <font>
      <b/>
      <sz val="12"/>
      <name val="仿宋_GB2312"/>
      <charset val="134"/>
    </font>
    <font>
      <sz val="11"/>
      <color theme="1"/>
      <name val="宋体"/>
      <charset val="134"/>
    </font>
    <font>
      <sz val="10"/>
      <name val="宋体"/>
      <charset val="0"/>
    </font>
    <font>
      <sz val="20"/>
      <name val="宋体"/>
      <charset val="134"/>
    </font>
    <font>
      <sz val="18"/>
      <name val="宋体"/>
      <charset val="134"/>
    </font>
    <font>
      <sz val="10"/>
      <color theme="1"/>
      <name val="宋体"/>
      <charset val="134"/>
    </font>
    <font>
      <sz val="11"/>
      <name val="宋体"/>
      <charset val="134"/>
      <scheme val="minor"/>
    </font>
    <font>
      <b/>
      <sz val="11"/>
      <color theme="1"/>
      <name val="宋体"/>
      <charset val="134"/>
      <scheme val="minor"/>
    </font>
    <font>
      <b/>
      <sz val="14"/>
      <color theme="1"/>
      <name val="宋体"/>
      <charset val="134"/>
      <scheme val="minor"/>
    </font>
    <font>
      <sz val="12"/>
      <name val="仿宋_GB2312"/>
      <charset val="134"/>
    </font>
    <font>
      <sz val="16"/>
      <name val="宋体"/>
      <charset val="134"/>
      <scheme val="minor"/>
    </font>
    <font>
      <b/>
      <sz val="16"/>
      <name val="宋体"/>
      <charset val="134"/>
      <scheme val="minor"/>
    </font>
    <font>
      <b/>
      <sz val="11"/>
      <name val="仿宋_GB2312"/>
      <charset val="134"/>
    </font>
    <font>
      <sz val="14"/>
      <name val="宋体"/>
      <charset val="134"/>
      <scheme val="minor"/>
    </font>
    <font>
      <sz val="22"/>
      <name val="宋体"/>
      <charset val="134"/>
    </font>
    <font>
      <b/>
      <sz val="14"/>
      <name val="宋体"/>
      <charset val="134"/>
    </font>
    <font>
      <sz val="14"/>
      <name val="仿宋_GB2312"/>
      <charset val="134"/>
    </font>
    <font>
      <sz val="24"/>
      <name val="方正小标宋简体"/>
      <charset val="134"/>
    </font>
    <font>
      <sz val="17"/>
      <name val="黑体"/>
      <charset val="134"/>
    </font>
    <font>
      <b/>
      <sz val="11"/>
      <color rgb="FF3F3F3F"/>
      <name val="宋体"/>
      <charset val="0"/>
      <scheme val="minor"/>
    </font>
    <font>
      <b/>
      <sz val="15"/>
      <color theme="3"/>
      <name val="宋体"/>
      <charset val="134"/>
      <scheme val="minor"/>
    </font>
    <font>
      <b/>
      <sz val="18"/>
      <color theme="3"/>
      <name val="宋体"/>
      <charset val="134"/>
      <scheme val="minor"/>
    </font>
    <font>
      <sz val="11"/>
      <color rgb="FF3F3F76"/>
      <name val="宋体"/>
      <charset val="0"/>
      <scheme val="minor"/>
    </font>
    <font>
      <sz val="9"/>
      <name val="宋体"/>
      <charset val="134"/>
    </font>
    <font>
      <sz val="11"/>
      <color theme="1"/>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u/>
      <sz val="11"/>
      <color rgb="FF800080"/>
      <name val="宋体"/>
      <charset val="0"/>
      <scheme val="minor"/>
    </font>
    <font>
      <sz val="11"/>
      <color theme="0"/>
      <name val="宋体"/>
      <charset val="0"/>
      <scheme val="minor"/>
    </font>
    <font>
      <sz val="11"/>
      <color rgb="FFFA7D00"/>
      <name val="宋体"/>
      <charset val="0"/>
      <scheme val="minor"/>
    </font>
    <font>
      <b/>
      <sz val="13"/>
      <color theme="3"/>
      <name val="宋体"/>
      <charset val="134"/>
      <scheme val="minor"/>
    </font>
    <font>
      <u/>
      <sz val="11"/>
      <color rgb="FF0000FF"/>
      <name val="宋体"/>
      <charset val="0"/>
      <scheme val="minor"/>
    </font>
    <font>
      <i/>
      <sz val="11"/>
      <color rgb="FF7F7F7F"/>
      <name val="宋体"/>
      <charset val="0"/>
      <scheme val="minor"/>
    </font>
    <font>
      <b/>
      <sz val="11"/>
      <color rgb="FFFFFFFF"/>
      <name val="宋体"/>
      <charset val="0"/>
      <scheme val="minor"/>
    </font>
    <font>
      <sz val="11"/>
      <color rgb="FFFF0000"/>
      <name val="宋体"/>
      <charset val="0"/>
      <scheme val="minor"/>
    </font>
    <font>
      <b/>
      <sz val="11"/>
      <color rgb="FFFA7D00"/>
      <name val="宋体"/>
      <charset val="0"/>
      <scheme val="minor"/>
    </font>
    <font>
      <sz val="11"/>
      <color rgb="FF006100"/>
      <name val="宋体"/>
      <charset val="0"/>
      <scheme val="minor"/>
    </font>
    <font>
      <sz val="11"/>
      <color rgb="FF000000"/>
      <name val="Arial"/>
      <charset val="0"/>
    </font>
    <font>
      <b/>
      <sz val="18"/>
      <name val="Arial"/>
      <charset val="134"/>
    </font>
  </fonts>
  <fills count="38">
    <fill>
      <patternFill patternType="none"/>
    </fill>
    <fill>
      <patternFill patternType="gray125"/>
    </fill>
    <fill>
      <patternFill patternType="mediumGray">
        <fgColor indexed="9"/>
      </patternFill>
    </fill>
    <fill>
      <patternFill patternType="solid">
        <fgColor indexed="9"/>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theme="5"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style="thin">
        <color indexed="8"/>
      </left>
      <right style="thin">
        <color indexed="8"/>
      </right>
      <top/>
      <bottom style="thin">
        <color indexed="8"/>
      </bottom>
      <diagonal/>
    </border>
    <border>
      <left/>
      <right style="thin">
        <color indexed="0"/>
      </right>
      <top style="thin">
        <color indexed="0"/>
      </top>
      <bottom style="thin">
        <color indexed="0"/>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5">
    <xf numFmtId="0" fontId="0" fillId="0" borderId="0">
      <alignment vertical="center"/>
    </xf>
    <xf numFmtId="0" fontId="1" fillId="0" borderId="0"/>
    <xf numFmtId="42" fontId="0" fillId="0" borderId="0" applyFont="0" applyFill="0" applyBorder="0" applyAlignment="0" applyProtection="0">
      <alignment vertical="center"/>
    </xf>
    <xf numFmtId="0" fontId="50" fillId="12" borderId="0" applyNumberFormat="0" applyBorder="0" applyAlignment="0" applyProtection="0">
      <alignment vertical="center"/>
    </xf>
    <xf numFmtId="0" fontId="48" fillId="8"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0" fillId="13" borderId="0" applyNumberFormat="0" applyBorder="0" applyAlignment="0" applyProtection="0">
      <alignment vertical="center"/>
    </xf>
    <xf numFmtId="0" fontId="52" fillId="11" borderId="0" applyNumberFormat="0" applyBorder="0" applyAlignment="0" applyProtection="0">
      <alignment vertical="center"/>
    </xf>
    <xf numFmtId="43" fontId="0" fillId="0" borderId="0" applyFont="0" applyFill="0" applyBorder="0" applyAlignment="0" applyProtection="0">
      <alignment vertical="center"/>
    </xf>
    <xf numFmtId="0" fontId="56" fillId="15" borderId="0" applyNumberFormat="0" applyBorder="0" applyAlignment="0" applyProtection="0">
      <alignment vertical="center"/>
    </xf>
    <xf numFmtId="0" fontId="59" fillId="0" borderId="0" applyNumberFormat="0" applyFill="0" applyBorder="0" applyAlignment="0" applyProtection="0">
      <alignment vertical="center"/>
    </xf>
    <xf numFmtId="9" fontId="0" fillId="0" borderId="0" applyFont="0" applyFill="0" applyBorder="0" applyAlignment="0" applyProtection="0">
      <alignment vertical="center"/>
    </xf>
    <xf numFmtId="0" fontId="55" fillId="0" borderId="0" applyNumberFormat="0" applyFill="0" applyBorder="0" applyAlignment="0" applyProtection="0">
      <alignment vertical="center"/>
    </xf>
    <xf numFmtId="0" fontId="0" fillId="16" borderId="19" applyNumberFormat="0" applyFont="0" applyAlignment="0" applyProtection="0">
      <alignment vertical="center"/>
    </xf>
    <xf numFmtId="0" fontId="56" fillId="14" borderId="0" applyNumberFormat="0" applyBorder="0" applyAlignment="0" applyProtection="0">
      <alignment vertical="center"/>
    </xf>
    <xf numFmtId="0" fontId="54"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6" fillId="0" borderId="15" applyNumberFormat="0" applyFill="0" applyAlignment="0" applyProtection="0">
      <alignment vertical="center"/>
    </xf>
    <xf numFmtId="0" fontId="58" fillId="0" borderId="15" applyNumberFormat="0" applyFill="0" applyAlignment="0" applyProtection="0">
      <alignment vertical="center"/>
    </xf>
    <xf numFmtId="0" fontId="1" fillId="0" borderId="0"/>
    <xf numFmtId="0" fontId="56" fillId="19" borderId="0" applyNumberFormat="0" applyBorder="0" applyAlignment="0" applyProtection="0">
      <alignment vertical="center"/>
    </xf>
    <xf numFmtId="0" fontId="54" fillId="0" borderId="21" applyNumberFormat="0" applyFill="0" applyAlignment="0" applyProtection="0">
      <alignment vertical="center"/>
    </xf>
    <xf numFmtId="0" fontId="1" fillId="0" borderId="0"/>
    <xf numFmtId="0" fontId="56" fillId="22" borderId="0" applyNumberFormat="0" applyBorder="0" applyAlignment="0" applyProtection="0">
      <alignment vertical="center"/>
    </xf>
    <xf numFmtId="0" fontId="45" fillId="7" borderId="14" applyNumberFormat="0" applyAlignment="0" applyProtection="0">
      <alignment vertical="center"/>
    </xf>
    <xf numFmtId="0" fontId="63" fillId="7" borderId="16" applyNumberFormat="0" applyAlignment="0" applyProtection="0">
      <alignment vertical="center"/>
    </xf>
    <xf numFmtId="0" fontId="61" fillId="17" borderId="20" applyNumberFormat="0" applyAlignment="0" applyProtection="0">
      <alignment vertical="center"/>
    </xf>
    <xf numFmtId="0" fontId="50" fillId="24" borderId="0" applyNumberFormat="0" applyBorder="0" applyAlignment="0" applyProtection="0">
      <alignment vertical="center"/>
    </xf>
    <xf numFmtId="0" fontId="56" fillId="21" borderId="0" applyNumberFormat="0" applyBorder="0" applyAlignment="0" applyProtection="0">
      <alignment vertical="center"/>
    </xf>
    <xf numFmtId="0" fontId="57" fillId="0" borderId="18" applyNumberFormat="0" applyFill="0" applyAlignment="0" applyProtection="0">
      <alignment vertical="center"/>
    </xf>
    <xf numFmtId="0" fontId="53" fillId="0" borderId="17" applyNumberFormat="0" applyFill="0" applyAlignment="0" applyProtection="0">
      <alignment vertical="center"/>
    </xf>
    <xf numFmtId="0" fontId="64" fillId="27" borderId="0" applyNumberFormat="0" applyBorder="0" applyAlignment="0" applyProtection="0">
      <alignment vertical="center"/>
    </xf>
    <xf numFmtId="0" fontId="51" fillId="10" borderId="0" applyNumberFormat="0" applyBorder="0" applyAlignment="0" applyProtection="0">
      <alignment vertical="center"/>
    </xf>
    <xf numFmtId="0" fontId="50" fillId="28" borderId="0" applyNumberFormat="0" applyBorder="0" applyAlignment="0" applyProtection="0">
      <alignment vertical="center"/>
    </xf>
    <xf numFmtId="0" fontId="56" fillId="30" borderId="0" applyNumberFormat="0" applyBorder="0" applyAlignment="0" applyProtection="0">
      <alignment vertical="center"/>
    </xf>
    <xf numFmtId="0" fontId="50" fillId="33" borderId="0" applyNumberFormat="0" applyBorder="0" applyAlignment="0" applyProtection="0">
      <alignment vertical="center"/>
    </xf>
    <xf numFmtId="0" fontId="50" fillId="32" borderId="0" applyNumberFormat="0" applyBorder="0" applyAlignment="0" applyProtection="0">
      <alignment vertical="center"/>
    </xf>
    <xf numFmtId="0" fontId="50" fillId="26" borderId="0" applyNumberFormat="0" applyBorder="0" applyAlignment="0" applyProtection="0">
      <alignment vertical="center"/>
    </xf>
    <xf numFmtId="0" fontId="50" fillId="9" borderId="0" applyNumberFormat="0" applyBorder="0" applyAlignment="0" applyProtection="0">
      <alignment vertical="center"/>
    </xf>
    <xf numFmtId="0" fontId="56" fillId="31" borderId="0" applyNumberFormat="0" applyBorder="0" applyAlignment="0" applyProtection="0">
      <alignment vertical="center"/>
    </xf>
    <xf numFmtId="0" fontId="56" fillId="29" borderId="0" applyNumberFormat="0" applyBorder="0" applyAlignment="0" applyProtection="0">
      <alignment vertical="center"/>
    </xf>
    <xf numFmtId="0" fontId="50" fillId="25" borderId="0" applyNumberFormat="0" applyBorder="0" applyAlignment="0" applyProtection="0">
      <alignment vertical="center"/>
    </xf>
    <xf numFmtId="0" fontId="50" fillId="18" borderId="0" applyNumberFormat="0" applyBorder="0" applyAlignment="0" applyProtection="0">
      <alignment vertical="center"/>
    </xf>
    <xf numFmtId="0" fontId="56" fillId="20" borderId="0" applyNumberFormat="0" applyBorder="0" applyAlignment="0" applyProtection="0">
      <alignment vertical="center"/>
    </xf>
    <xf numFmtId="0" fontId="50" fillId="34" borderId="0" applyNumberFormat="0" applyBorder="0" applyAlignment="0" applyProtection="0">
      <alignment vertical="center"/>
    </xf>
    <xf numFmtId="0" fontId="56" fillId="35" borderId="0" applyNumberFormat="0" applyBorder="0" applyAlignment="0" applyProtection="0">
      <alignment vertical="center"/>
    </xf>
    <xf numFmtId="0" fontId="56" fillId="36" borderId="0" applyNumberFormat="0" applyBorder="0" applyAlignment="0" applyProtection="0">
      <alignment vertical="center"/>
    </xf>
    <xf numFmtId="0" fontId="50" fillId="23" borderId="0" applyNumberFormat="0" applyBorder="0" applyAlignment="0" applyProtection="0">
      <alignment vertical="center"/>
    </xf>
    <xf numFmtId="0" fontId="56" fillId="37" borderId="0" applyNumberFormat="0" applyBorder="0" applyAlignment="0" applyProtection="0">
      <alignment vertical="center"/>
    </xf>
    <xf numFmtId="0" fontId="1" fillId="0" borderId="0" applyBorder="0"/>
    <xf numFmtId="0" fontId="49" fillId="0" borderId="0"/>
    <xf numFmtId="0" fontId="49" fillId="0" borderId="0"/>
  </cellStyleXfs>
  <cellXfs count="298">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justify"/>
    </xf>
    <xf numFmtId="0" fontId="6" fillId="0" borderId="0" xfId="0" applyFont="1" applyFill="1" applyBorder="1" applyAlignment="1">
      <alignment horizontal="left" vertical="center" wrapText="1"/>
    </xf>
    <xf numFmtId="0" fontId="7"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left" vertical="center"/>
    </xf>
    <xf numFmtId="0" fontId="9" fillId="0" borderId="1"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vertical="center"/>
    </xf>
    <xf numFmtId="3" fontId="8" fillId="0" borderId="1" xfId="0" applyNumberFormat="1" applyFont="1" applyFill="1" applyBorder="1" applyAlignment="1" applyProtection="1">
      <alignment horizontal="right" vertical="center"/>
    </xf>
    <xf numFmtId="0" fontId="8" fillId="0" borderId="1" xfId="0" applyNumberFormat="1" applyFont="1" applyFill="1" applyBorder="1" applyAlignment="1" applyProtection="1">
      <alignment vertical="center"/>
    </xf>
    <xf numFmtId="0" fontId="8" fillId="0" borderId="0" xfId="0" applyNumberFormat="1" applyFont="1" applyFill="1" applyBorder="1" applyAlignment="1" applyProtection="1">
      <alignment horizontal="right" vertical="center"/>
    </xf>
    <xf numFmtId="0" fontId="8" fillId="0" borderId="1" xfId="0" applyNumberFormat="1" applyFont="1" applyFill="1" applyBorder="1" applyAlignment="1" applyProtection="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right" vertical="center" wrapText="1"/>
    </xf>
    <xf numFmtId="0" fontId="8" fillId="0" borderId="1" xfId="0" applyNumberFormat="1" applyFont="1" applyFill="1" applyBorder="1" applyAlignment="1" applyProtection="1">
      <alignment horizontal="right" vertical="center"/>
    </xf>
    <xf numFmtId="0" fontId="1" fillId="0" borderId="1" xfId="0" applyFont="1" applyFill="1" applyBorder="1" applyAlignment="1"/>
    <xf numFmtId="3" fontId="8" fillId="2" borderId="1" xfId="0" applyNumberFormat="1" applyFont="1" applyFill="1" applyBorder="1" applyAlignment="1" applyProtection="1">
      <alignment horizontal="right" vertical="center"/>
    </xf>
    <xf numFmtId="177" fontId="1" fillId="0" borderId="1" xfId="0" applyNumberFormat="1" applyFont="1" applyFill="1" applyBorder="1" applyAlignment="1"/>
    <xf numFmtId="177" fontId="1" fillId="0" borderId="1" xfId="0" applyNumberFormat="1" applyFont="1" applyFill="1" applyBorder="1" applyAlignment="1">
      <alignment horizontal="center" vertical="center"/>
    </xf>
    <xf numFmtId="177" fontId="1" fillId="0" borderId="0" xfId="0" applyNumberFormat="1" applyFont="1" applyFill="1" applyBorder="1" applyAlignment="1"/>
    <xf numFmtId="177" fontId="7" fillId="0" borderId="0" xfId="0" applyNumberFormat="1" applyFont="1" applyFill="1" applyBorder="1" applyAlignment="1" applyProtection="1">
      <alignment horizontal="center" vertical="center"/>
    </xf>
    <xf numFmtId="177" fontId="8" fillId="0" borderId="0" xfId="0" applyNumberFormat="1" applyFont="1" applyFill="1" applyBorder="1" applyAlignment="1" applyProtection="1">
      <alignment horizontal="left" vertical="center"/>
    </xf>
    <xf numFmtId="177" fontId="10" fillId="0" borderId="1" xfId="0" applyNumberFormat="1" applyFont="1" applyFill="1" applyBorder="1" applyAlignment="1">
      <alignment horizontal="center" vertical="center"/>
    </xf>
    <xf numFmtId="177" fontId="8" fillId="0" borderId="1" xfId="0" applyNumberFormat="1" applyFont="1" applyFill="1" applyBorder="1" applyAlignment="1" applyProtection="1">
      <alignment horizontal="center" vertical="center" wrapText="1"/>
    </xf>
    <xf numFmtId="177" fontId="8" fillId="0" borderId="1" xfId="0" applyNumberFormat="1" applyFont="1" applyFill="1" applyBorder="1" applyAlignment="1" applyProtection="1">
      <alignment horizontal="center" vertical="center"/>
    </xf>
    <xf numFmtId="0" fontId="1" fillId="0" borderId="1" xfId="0" applyFont="1" applyFill="1" applyBorder="1" applyAlignment="1">
      <alignment horizontal="center"/>
    </xf>
    <xf numFmtId="177" fontId="8" fillId="0" borderId="1" xfId="0" applyNumberFormat="1" applyFont="1" applyFill="1" applyBorder="1" applyAlignment="1" applyProtection="1">
      <alignment horizontal="right" vertical="center"/>
    </xf>
    <xf numFmtId="177" fontId="9" fillId="0" borderId="1" xfId="0" applyNumberFormat="1" applyFont="1" applyFill="1" applyBorder="1" applyAlignment="1" applyProtection="1">
      <alignment horizontal="center" vertical="center"/>
    </xf>
    <xf numFmtId="0" fontId="5" fillId="0" borderId="0" xfId="0" applyFont="1" applyFill="1" applyBorder="1" applyAlignment="1">
      <alignment horizontal="justify" vertical="center"/>
    </xf>
    <xf numFmtId="0" fontId="8" fillId="0" borderId="1" xfId="0" applyNumberFormat="1" applyFont="1" applyFill="1" applyBorder="1" applyAlignment="1" applyProtection="1">
      <alignment horizontal="center" vertical="center" wrapText="1"/>
    </xf>
    <xf numFmtId="0" fontId="1" fillId="0" borderId="0" xfId="0" applyFont="1" applyFill="1" applyBorder="1" applyAlignment="1">
      <alignment horizontal="center"/>
    </xf>
    <xf numFmtId="0" fontId="8" fillId="0" borderId="0" xfId="0" applyNumberFormat="1" applyFont="1" applyFill="1" applyBorder="1" applyAlignment="1" applyProtection="1">
      <alignment horizontal="center" vertical="center"/>
    </xf>
    <xf numFmtId="177" fontId="1" fillId="0" borderId="1" xfId="0" applyNumberFormat="1" applyFont="1" applyFill="1" applyBorder="1" applyAlignment="1">
      <alignment horizontal="center"/>
    </xf>
    <xf numFmtId="0" fontId="8" fillId="0" borderId="0" xfId="0" applyNumberFormat="1" applyFont="1" applyFill="1" applyBorder="1" applyAlignment="1" applyProtection="1">
      <alignment vertical="center"/>
    </xf>
    <xf numFmtId="0" fontId="9" fillId="0" borderId="2" xfId="0" applyNumberFormat="1" applyFont="1" applyFill="1" applyBorder="1" applyAlignment="1" applyProtection="1">
      <alignment horizontal="center" vertical="center"/>
    </xf>
    <xf numFmtId="0" fontId="8" fillId="0" borderId="3" xfId="0" applyNumberFormat="1" applyFont="1" applyFill="1" applyBorder="1" applyAlignment="1" applyProtection="1">
      <alignment vertical="center"/>
    </xf>
    <xf numFmtId="3" fontId="8" fillId="0" borderId="3" xfId="0" applyNumberFormat="1" applyFont="1" applyFill="1" applyBorder="1" applyAlignment="1" applyProtection="1">
      <alignment horizontal="right" vertical="center"/>
    </xf>
    <xf numFmtId="0" fontId="1" fillId="0" borderId="0" xfId="0" applyFont="1" applyFill="1" applyBorder="1" applyAlignment="1">
      <alignment vertical="center"/>
    </xf>
    <xf numFmtId="0" fontId="1" fillId="0" borderId="0" xfId="0" applyNumberFormat="1" applyFont="1" applyFill="1" applyBorder="1" applyAlignment="1" applyProtection="1"/>
    <xf numFmtId="0" fontId="7" fillId="0" borderId="0" xfId="0" applyNumberFormat="1" applyFont="1" applyFill="1" applyAlignment="1" applyProtection="1">
      <alignment horizontal="center" vertical="center"/>
    </xf>
    <xf numFmtId="3" fontId="9" fillId="0" borderId="1" xfId="0" applyNumberFormat="1" applyFont="1" applyFill="1" applyBorder="1" applyAlignment="1" applyProtection="1">
      <alignment horizontal="center" vertical="center"/>
    </xf>
    <xf numFmtId="3" fontId="9" fillId="0" borderId="1" xfId="0" applyNumberFormat="1" applyFont="1" applyFill="1" applyBorder="1" applyAlignment="1" applyProtection="1">
      <alignment horizontal="left" vertical="center"/>
    </xf>
    <xf numFmtId="3" fontId="8" fillId="0" borderId="1" xfId="0" applyNumberFormat="1" applyFont="1" applyFill="1" applyBorder="1" applyAlignment="1" applyProtection="1">
      <alignment horizontal="left" vertical="center"/>
    </xf>
    <xf numFmtId="3" fontId="9" fillId="0" borderId="1" xfId="0" applyNumberFormat="1" applyFont="1" applyFill="1" applyBorder="1" applyAlignment="1" applyProtection="1">
      <alignment vertical="center"/>
    </xf>
    <xf numFmtId="3" fontId="8" fillId="0" borderId="1" xfId="0" applyNumberFormat="1" applyFont="1" applyFill="1" applyBorder="1" applyAlignment="1" applyProtection="1">
      <alignment vertical="center"/>
    </xf>
    <xf numFmtId="0" fontId="1" fillId="0" borderId="0" xfId="0" applyNumberFormat="1" applyFont="1" applyFill="1" applyBorder="1" applyAlignment="1">
      <alignment wrapText="1"/>
    </xf>
    <xf numFmtId="0" fontId="8" fillId="0" borderId="0" xfId="0" applyNumberFormat="1" applyFont="1" applyFill="1" applyBorder="1" applyAlignment="1" applyProtection="1">
      <alignment horizontal="right" vertical="center" wrapText="1"/>
    </xf>
    <xf numFmtId="0" fontId="9" fillId="0" borderId="2"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vertical="center" wrapText="1"/>
    </xf>
    <xf numFmtId="0" fontId="8" fillId="0" borderId="1" xfId="0" applyNumberFormat="1" applyFont="1" applyFill="1" applyBorder="1" applyAlignment="1" applyProtection="1">
      <alignment vertical="center" wrapText="1"/>
    </xf>
    <xf numFmtId="176" fontId="1" fillId="0" borderId="0" xfId="0" applyNumberFormat="1" applyFont="1" applyFill="1" applyBorder="1" applyAlignment="1"/>
    <xf numFmtId="176" fontId="8" fillId="0" borderId="0" xfId="0" applyNumberFormat="1" applyFont="1" applyFill="1" applyBorder="1" applyAlignment="1" applyProtection="1">
      <alignment horizontal="right" vertical="center"/>
    </xf>
    <xf numFmtId="0" fontId="11" fillId="0" borderId="1" xfId="0" applyNumberFormat="1" applyFont="1" applyFill="1" applyBorder="1" applyAlignment="1" applyProtection="1">
      <alignment horizontal="center" vertical="center"/>
    </xf>
    <xf numFmtId="176" fontId="11" fillId="0" borderId="1" xfId="0" applyNumberFormat="1" applyFont="1" applyFill="1" applyBorder="1" applyAlignment="1" applyProtection="1">
      <alignment horizontal="center" vertical="center"/>
    </xf>
    <xf numFmtId="176" fontId="8" fillId="0" borderId="1" xfId="0" applyNumberFormat="1" applyFont="1" applyFill="1" applyBorder="1" applyAlignment="1" applyProtection="1">
      <alignment horizontal="right" vertical="center"/>
    </xf>
    <xf numFmtId="176" fontId="9" fillId="0" borderId="1" xfId="0" applyNumberFormat="1" applyFont="1" applyFill="1" applyBorder="1" applyAlignment="1" applyProtection="1">
      <alignment horizontal="center" vertical="center"/>
    </xf>
    <xf numFmtId="0" fontId="3"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7" fillId="0" borderId="0" xfId="52" applyFont="1" applyFill="1" applyBorder="1" applyAlignment="1">
      <alignment horizontal="center" vertical="center"/>
    </xf>
    <xf numFmtId="0" fontId="1" fillId="0" borderId="0" xfId="52" applyFont="1" applyFill="1" applyBorder="1" applyAlignment="1"/>
    <xf numFmtId="0" fontId="13" fillId="0" borderId="0" xfId="52" applyFont="1" applyFill="1" applyBorder="1" applyAlignment="1">
      <alignment horizontal="right" vertical="center"/>
    </xf>
    <xf numFmtId="0" fontId="13" fillId="0" borderId="1" xfId="52" applyFont="1" applyFill="1" applyBorder="1" applyAlignment="1">
      <alignment horizontal="center" vertical="center"/>
    </xf>
    <xf numFmtId="0" fontId="13" fillId="0" borderId="1" xfId="52" applyFont="1" applyFill="1" applyBorder="1" applyAlignment="1">
      <alignment vertical="center"/>
    </xf>
    <xf numFmtId="0" fontId="13" fillId="0" borderId="1" xfId="52" applyFont="1" applyFill="1" applyBorder="1" applyAlignment="1">
      <alignment horizontal="left" vertical="center"/>
    </xf>
    <xf numFmtId="0" fontId="1" fillId="0" borderId="0" xfId="0" applyNumberFormat="1" applyFont="1" applyFill="1" applyBorder="1" applyAlignment="1" applyProtection="1">
      <alignment horizontal="right" vertical="center"/>
    </xf>
    <xf numFmtId="0" fontId="1" fillId="0" borderId="1" xfId="0" applyNumberFormat="1" applyFont="1" applyFill="1" applyBorder="1" applyAlignment="1" applyProtection="1">
      <alignment vertical="center"/>
    </xf>
    <xf numFmtId="3" fontId="1" fillId="0" borderId="1" xfId="0" applyNumberFormat="1" applyFont="1" applyFill="1" applyBorder="1" applyAlignment="1" applyProtection="1">
      <alignment horizontal="right" vertical="center"/>
    </xf>
    <xf numFmtId="0" fontId="1" fillId="0" borderId="1" xfId="0" applyNumberFormat="1" applyFont="1" applyFill="1" applyBorder="1" applyAlignment="1" applyProtection="1">
      <alignment horizontal="right" vertical="center"/>
    </xf>
    <xf numFmtId="0" fontId="8" fillId="0" borderId="0" xfId="0" applyFont="1" applyFill="1" applyBorder="1" applyAlignment="1">
      <alignment horizontal="right"/>
    </xf>
    <xf numFmtId="0" fontId="8" fillId="0" borderId="4" xfId="0" applyNumberFormat="1" applyFont="1" applyFill="1" applyBorder="1" applyAlignment="1" applyProtection="1">
      <alignment horizontal="left" vertical="center"/>
    </xf>
    <xf numFmtId="0" fontId="11" fillId="0" borderId="3" xfId="0" applyNumberFormat="1" applyFont="1" applyFill="1" applyBorder="1" applyAlignment="1" applyProtection="1">
      <alignment horizontal="center" vertical="center" wrapText="1"/>
    </xf>
    <xf numFmtId="0" fontId="11" fillId="0" borderId="1" xfId="0" applyNumberFormat="1" applyFont="1" applyFill="1" applyBorder="1" applyAlignment="1">
      <alignment horizontal="center" vertical="center" wrapText="1"/>
    </xf>
    <xf numFmtId="0" fontId="11" fillId="0" borderId="5"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3" fontId="8" fillId="0" borderId="1" xfId="0" applyNumberFormat="1" applyFont="1" applyFill="1" applyBorder="1" applyAlignment="1" applyProtection="1">
      <alignment horizontal="right" vertical="center" wrapText="1"/>
    </xf>
    <xf numFmtId="0" fontId="14" fillId="3" borderId="1" xfId="52" applyFont="1" applyFill="1" applyBorder="1" applyAlignment="1">
      <alignment vertical="center"/>
    </xf>
    <xf numFmtId="0" fontId="1" fillId="0" borderId="1" xfId="0" applyNumberFormat="1" applyFont="1" applyFill="1" applyBorder="1" applyAlignment="1" applyProtection="1">
      <alignment horizontal="left" vertical="center"/>
    </xf>
    <xf numFmtId="176" fontId="8" fillId="0" borderId="1" xfId="0" applyNumberFormat="1" applyFont="1" applyFill="1" applyBorder="1" applyAlignment="1">
      <alignment horizontal="right" vertical="center"/>
    </xf>
    <xf numFmtId="0" fontId="14" fillId="0" borderId="0" xfId="52" applyFont="1" applyFill="1" applyBorder="1" applyAlignment="1"/>
    <xf numFmtId="0" fontId="14" fillId="3" borderId="0" xfId="52" applyFont="1" applyFill="1" applyBorder="1" applyAlignment="1"/>
    <xf numFmtId="3" fontId="15" fillId="3" borderId="0" xfId="52" applyNumberFormat="1" applyFont="1" applyFill="1" applyBorder="1" applyAlignment="1">
      <alignment horizontal="center" vertical="center"/>
    </xf>
    <xf numFmtId="0" fontId="14" fillId="3" borderId="0" xfId="52" applyFont="1" applyFill="1" applyBorder="1" applyAlignment="1">
      <alignment vertical="center"/>
    </xf>
    <xf numFmtId="0" fontId="14" fillId="3" borderId="0" xfId="52" applyFont="1" applyFill="1" applyBorder="1" applyAlignment="1">
      <alignment horizontal="right" vertical="center"/>
    </xf>
    <xf numFmtId="3" fontId="16" fillId="3" borderId="5" xfId="52" applyNumberFormat="1" applyFont="1" applyFill="1" applyBorder="1" applyAlignment="1">
      <alignment horizontal="center" vertical="center" wrapText="1"/>
    </xf>
    <xf numFmtId="0" fontId="17" fillId="3" borderId="5" xfId="52" applyFont="1" applyFill="1" applyBorder="1" applyAlignment="1">
      <alignment horizontal="center" vertical="center" wrapText="1"/>
    </xf>
    <xf numFmtId="0" fontId="16" fillId="3" borderId="5" xfId="52" applyFont="1" applyFill="1" applyBorder="1" applyAlignment="1">
      <alignment horizontal="center" vertical="center" wrapText="1"/>
    </xf>
    <xf numFmtId="3" fontId="16" fillId="3" borderId="3" xfId="52" applyNumberFormat="1" applyFont="1" applyFill="1" applyBorder="1" applyAlignment="1">
      <alignment horizontal="center" vertical="center" wrapText="1"/>
    </xf>
    <xf numFmtId="0" fontId="17" fillId="3" borderId="3" xfId="52" applyFont="1" applyFill="1" applyBorder="1" applyAlignment="1">
      <alignment horizontal="center" vertical="center" wrapText="1"/>
    </xf>
    <xf numFmtId="0" fontId="16" fillId="3" borderId="3" xfId="52" applyFont="1" applyFill="1" applyBorder="1" applyAlignment="1">
      <alignment horizontal="center" vertical="center" wrapText="1"/>
    </xf>
    <xf numFmtId="0" fontId="14" fillId="3" borderId="1" xfId="22" applyFont="1" applyFill="1" applyBorder="1" applyAlignment="1">
      <alignment vertical="center"/>
    </xf>
    <xf numFmtId="178" fontId="14" fillId="3" borderId="1" xfId="52" applyNumberFormat="1" applyFont="1" applyFill="1" applyBorder="1" applyAlignment="1">
      <alignment vertical="center"/>
    </xf>
    <xf numFmtId="3" fontId="14" fillId="3" borderId="1" xfId="52" applyNumberFormat="1" applyFont="1" applyFill="1" applyBorder="1" applyAlignment="1">
      <alignment vertical="center"/>
    </xf>
    <xf numFmtId="3" fontId="7" fillId="0" borderId="0" xfId="52" applyNumberFormat="1" applyFont="1" applyFill="1" applyBorder="1" applyAlignment="1">
      <alignment horizontal="center" vertical="center"/>
    </xf>
    <xf numFmtId="0" fontId="1" fillId="0" borderId="0" xfId="52" applyFont="1" applyFill="1" applyBorder="1" applyAlignment="1">
      <alignment horizontal="left" vertical="center"/>
    </xf>
    <xf numFmtId="0" fontId="1" fillId="0" borderId="0" xfId="52" applyFont="1" applyFill="1" applyBorder="1" applyAlignment="1">
      <alignment vertical="center"/>
    </xf>
    <xf numFmtId="0" fontId="1" fillId="0" borderId="0" xfId="52" applyFont="1" applyFill="1" applyBorder="1" applyAlignment="1">
      <alignment horizontal="right" vertical="center"/>
    </xf>
    <xf numFmtId="3" fontId="11" fillId="0" borderId="5" xfId="52" applyNumberFormat="1" applyFont="1" applyFill="1" applyBorder="1" applyAlignment="1">
      <alignment horizontal="center" vertical="center" wrapText="1"/>
    </xf>
    <xf numFmtId="0" fontId="10" fillId="0" borderId="5" xfId="52" applyFont="1" applyFill="1" applyBorder="1" applyAlignment="1">
      <alignment horizontal="center" vertical="center" wrapText="1"/>
    </xf>
    <xf numFmtId="3" fontId="11" fillId="0" borderId="3" xfId="52" applyNumberFormat="1" applyFont="1" applyFill="1" applyBorder="1" applyAlignment="1">
      <alignment horizontal="center" vertical="center" wrapText="1"/>
    </xf>
    <xf numFmtId="0" fontId="10" fillId="0" borderId="3" xfId="52" applyFont="1" applyFill="1" applyBorder="1" applyAlignment="1">
      <alignment horizontal="center" vertical="center" wrapText="1"/>
    </xf>
    <xf numFmtId="3" fontId="1" fillId="0" borderId="1" xfId="52" applyNumberFormat="1" applyFont="1" applyFill="1" applyBorder="1" applyAlignment="1">
      <alignment horizontal="left" vertical="center" wrapText="1"/>
    </xf>
    <xf numFmtId="0" fontId="1" fillId="3" borderId="1" xfId="52" applyNumberFormat="1" applyFont="1" applyFill="1" applyBorder="1" applyAlignment="1">
      <alignment horizontal="right" vertical="center"/>
    </xf>
    <xf numFmtId="178" fontId="1" fillId="0" borderId="1" xfId="52" applyNumberFormat="1" applyFont="1" applyFill="1" applyBorder="1" applyAlignment="1">
      <alignment horizontal="right" vertical="center"/>
    </xf>
    <xf numFmtId="0" fontId="1" fillId="0" borderId="1" xfId="52" applyNumberFormat="1" applyFont="1" applyFill="1" applyBorder="1" applyAlignment="1">
      <alignment horizontal="right" vertical="center"/>
    </xf>
    <xf numFmtId="178" fontId="1" fillId="0" borderId="1" xfId="52" applyNumberFormat="1" applyFont="1" applyFill="1" applyBorder="1" applyAlignment="1">
      <alignment vertical="center"/>
    </xf>
    <xf numFmtId="0" fontId="1" fillId="3" borderId="1" xfId="0" applyNumberFormat="1" applyFont="1" applyFill="1" applyBorder="1" applyAlignment="1" applyProtection="1">
      <alignment horizontal="right" vertical="center"/>
    </xf>
    <xf numFmtId="0" fontId="1" fillId="3" borderId="1" xfId="1" applyNumberFormat="1" applyFont="1" applyFill="1" applyBorder="1" applyAlignment="1">
      <alignment horizontal="right" vertical="center"/>
    </xf>
    <xf numFmtId="3" fontId="13" fillId="0" borderId="1" xfId="52" applyNumberFormat="1" applyFont="1" applyFill="1" applyBorder="1" applyAlignment="1">
      <alignment horizontal="center" vertical="center" wrapText="1"/>
    </xf>
    <xf numFmtId="0" fontId="1" fillId="0" borderId="1" xfId="52" applyNumberFormat="1" applyFont="1" applyFill="1" applyBorder="1" applyAlignment="1">
      <alignment vertical="center"/>
    </xf>
    <xf numFmtId="0" fontId="18" fillId="0" borderId="0" xfId="0" applyFont="1" applyFill="1" applyBorder="1" applyAlignment="1">
      <alignment horizontal="left" vertical="center" wrapText="1"/>
    </xf>
    <xf numFmtId="0" fontId="9" fillId="0" borderId="6" xfId="0" applyNumberFormat="1" applyFont="1" applyFill="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xf>
    <xf numFmtId="0" fontId="13" fillId="0" borderId="0" xfId="0" applyFont="1" applyFill="1" applyBorder="1" applyAlignment="1"/>
    <xf numFmtId="0" fontId="9" fillId="0" borderId="0" xfId="0" applyNumberFormat="1" applyFont="1" applyFill="1" applyAlignment="1" applyProtection="1">
      <alignment horizontal="center" vertical="center"/>
    </xf>
    <xf numFmtId="0" fontId="9" fillId="0" borderId="3" xfId="0" applyNumberFormat="1" applyFont="1" applyFill="1" applyBorder="1" applyAlignment="1" applyProtection="1">
      <alignment horizontal="center"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right" vertical="center" wrapText="1"/>
    </xf>
    <xf numFmtId="0" fontId="9" fillId="0" borderId="1" xfId="0" applyFont="1" applyFill="1" applyBorder="1" applyAlignment="1">
      <alignment horizontal="center" vertical="center"/>
    </xf>
    <xf numFmtId="0" fontId="9" fillId="0" borderId="5" xfId="0" applyNumberFormat="1" applyFont="1" applyFill="1" applyBorder="1" applyAlignment="1" applyProtection="1">
      <alignment horizontal="center" vertical="center" wrapText="1"/>
    </xf>
    <xf numFmtId="0" fontId="9" fillId="0" borderId="1" xfId="0" applyNumberFormat="1" applyFont="1" applyFill="1" applyBorder="1" applyAlignment="1">
      <alignment horizontal="center" vertical="center"/>
    </xf>
    <xf numFmtId="177" fontId="8" fillId="0" borderId="1" xfId="0" applyNumberFormat="1" applyFont="1" applyFill="1" applyBorder="1" applyAlignment="1"/>
    <xf numFmtId="176" fontId="8" fillId="0" borderId="1" xfId="0" applyNumberFormat="1" applyFont="1" applyFill="1" applyBorder="1" applyAlignment="1"/>
    <xf numFmtId="0" fontId="8" fillId="0" borderId="1" xfId="0" applyFont="1" applyFill="1" applyBorder="1" applyAlignment="1">
      <alignment horizontal="right"/>
    </xf>
    <xf numFmtId="0" fontId="8" fillId="0" borderId="1" xfId="0" applyNumberFormat="1" applyFont="1" applyFill="1" applyBorder="1" applyAlignment="1" applyProtection="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9" fillId="0" borderId="1" xfId="0" applyNumberFormat="1" applyFont="1" applyFill="1" applyBorder="1" applyAlignment="1" applyProtection="1">
      <alignment horizontal="left" vertical="center"/>
    </xf>
    <xf numFmtId="0" fontId="19" fillId="0" borderId="0" xfId="0" applyFont="1" applyFill="1" applyBorder="1" applyAlignment="1"/>
    <xf numFmtId="0" fontId="20" fillId="0" borderId="0" xfId="0" applyFont="1" applyFill="1" applyBorder="1" applyAlignment="1"/>
    <xf numFmtId="0" fontId="21" fillId="0" borderId="0" xfId="0" applyFont="1" applyFill="1" applyBorder="1" applyAlignment="1">
      <alignment horizontal="center" vertical="center"/>
    </xf>
    <xf numFmtId="0" fontId="22" fillId="0" borderId="0" xfId="0" applyFont="1" applyFill="1" applyBorder="1" applyAlignment="1"/>
    <xf numFmtId="0" fontId="23" fillId="0" borderId="4" xfId="0" applyFont="1" applyFill="1" applyBorder="1" applyAlignment="1">
      <alignment horizontal="center" vertical="center"/>
    </xf>
    <xf numFmtId="0" fontId="19" fillId="0" borderId="4"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9" fillId="0" borderId="1" xfId="0" applyFont="1" applyFill="1" applyBorder="1" applyAlignment="1"/>
    <xf numFmtId="0" fontId="24" fillId="0" borderId="1" xfId="0" applyFont="1" applyFill="1" applyBorder="1" applyAlignment="1"/>
    <xf numFmtId="0" fontId="12" fillId="0" borderId="0" xfId="0" applyFont="1" applyFill="1" applyAlignment="1">
      <alignment horizontal="left" vertical="center" wrapText="1"/>
    </xf>
    <xf numFmtId="0" fontId="11" fillId="0" borderId="0" xfId="0" applyFont="1" applyFill="1" applyBorder="1" applyAlignment="1"/>
    <xf numFmtId="0" fontId="25" fillId="4"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right" vertical="center"/>
    </xf>
    <xf numFmtId="0" fontId="26" fillId="0" borderId="1" xfId="52" applyNumberFormat="1" applyFont="1" applyFill="1" applyBorder="1" applyAlignment="1" applyProtection="1">
      <alignment horizontal="center" vertical="center"/>
    </xf>
    <xf numFmtId="176" fontId="26" fillId="0" borderId="1" xfId="52" applyNumberFormat="1" applyFont="1" applyFill="1" applyBorder="1" applyAlignment="1" applyProtection="1">
      <alignment horizontal="center" vertical="center"/>
    </xf>
    <xf numFmtId="0" fontId="8" fillId="0" borderId="1" xfId="0" applyNumberFormat="1" applyFont="1" applyFill="1" applyBorder="1" applyAlignment="1"/>
    <xf numFmtId="0" fontId="1" fillId="0" borderId="1" xfId="0" applyNumberFormat="1" applyFont="1" applyFill="1" applyBorder="1" applyAlignment="1"/>
    <xf numFmtId="176" fontId="27" fillId="0" borderId="0" xfId="0" applyNumberFormat="1" applyFont="1" applyFill="1" applyBorder="1" applyAlignment="1">
      <alignment vertical="center"/>
    </xf>
    <xf numFmtId="176" fontId="27" fillId="0" borderId="0" xfId="0" applyNumberFormat="1" applyFont="1" applyFill="1" applyBorder="1" applyAlignment="1">
      <alignment horizontal="center" vertical="center"/>
    </xf>
    <xf numFmtId="176" fontId="11" fillId="0" borderId="0" xfId="0" applyNumberFormat="1" applyFont="1" applyFill="1" applyBorder="1" applyAlignment="1" applyProtection="1">
      <alignment vertical="center" wrapText="1"/>
    </xf>
    <xf numFmtId="176" fontId="1" fillId="0" borderId="0" xfId="0" applyNumberFormat="1" applyFont="1" applyFill="1" applyBorder="1" applyAlignment="1" applyProtection="1">
      <alignment vertical="center"/>
    </xf>
    <xf numFmtId="176" fontId="28" fillId="0" borderId="0" xfId="0" applyNumberFormat="1" applyFont="1" applyFill="1" applyBorder="1" applyAlignment="1" applyProtection="1">
      <alignment vertical="center"/>
    </xf>
    <xf numFmtId="176" fontId="13" fillId="0" borderId="0" xfId="0" applyNumberFormat="1" applyFont="1" applyFill="1" applyBorder="1" applyAlignment="1" applyProtection="1">
      <alignment vertical="center" wrapText="1"/>
    </xf>
    <xf numFmtId="176" fontId="29" fillId="0" borderId="0" xfId="0" applyNumberFormat="1" applyFont="1" applyFill="1" applyBorder="1" applyAlignment="1" applyProtection="1">
      <alignment horizontal="center" vertical="center"/>
    </xf>
    <xf numFmtId="176" fontId="11" fillId="0" borderId="1" xfId="0" applyNumberFormat="1" applyFont="1" applyFill="1" applyBorder="1" applyAlignment="1" applyProtection="1">
      <alignment horizontal="center" vertical="center" wrapText="1"/>
    </xf>
    <xf numFmtId="176" fontId="10" fillId="0" borderId="1" xfId="0" applyNumberFormat="1" applyFont="1" applyFill="1" applyBorder="1" applyAlignment="1" applyProtection="1">
      <alignment horizontal="center" vertical="center" wrapText="1"/>
    </xf>
    <xf numFmtId="176" fontId="11" fillId="0" borderId="1" xfId="0" applyNumberFormat="1" applyFont="1" applyFill="1" applyBorder="1" applyAlignment="1" applyProtection="1">
      <alignment vertical="center" wrapText="1"/>
    </xf>
    <xf numFmtId="176" fontId="11" fillId="0" borderId="1" xfId="0" applyNumberFormat="1" applyFont="1" applyFill="1" applyBorder="1" applyAlignment="1" applyProtection="1">
      <alignment vertical="center"/>
    </xf>
    <xf numFmtId="176" fontId="11" fillId="0" borderId="10" xfId="0" applyNumberFormat="1" applyFont="1" applyFill="1" applyBorder="1" applyAlignment="1" applyProtection="1">
      <alignment horizontal="center" vertical="center" wrapText="1"/>
    </xf>
    <xf numFmtId="176" fontId="11" fillId="0" borderId="10" xfId="0" applyNumberFormat="1" applyFont="1" applyFill="1" applyBorder="1" applyAlignment="1" applyProtection="1">
      <alignment vertical="center" shrinkToFit="1"/>
    </xf>
    <xf numFmtId="176" fontId="11" fillId="0" borderId="11" xfId="0" applyNumberFormat="1" applyFont="1" applyFill="1" applyBorder="1" applyAlignment="1" applyProtection="1">
      <alignment horizontal="center" vertical="center" wrapText="1" shrinkToFit="1"/>
    </xf>
    <xf numFmtId="176" fontId="1" fillId="0" borderId="11" xfId="0" applyNumberFormat="1" applyFont="1" applyFill="1" applyBorder="1" applyAlignment="1" applyProtection="1">
      <alignment horizontal="center" vertical="center" shrinkToFit="1"/>
    </xf>
    <xf numFmtId="176" fontId="1" fillId="0" borderId="10" xfId="0" applyNumberFormat="1" applyFont="1" applyFill="1" applyBorder="1" applyAlignment="1" applyProtection="1">
      <alignment vertical="center" shrinkToFit="1"/>
    </xf>
    <xf numFmtId="176" fontId="1" fillId="0" borderId="1" xfId="0" applyNumberFormat="1" applyFont="1" applyFill="1" applyBorder="1" applyAlignment="1" applyProtection="1">
      <alignment vertical="center"/>
    </xf>
    <xf numFmtId="176" fontId="1" fillId="0" borderId="11" xfId="0" applyNumberFormat="1" applyFont="1" applyFill="1" applyBorder="1" applyAlignment="1" applyProtection="1">
      <alignment vertical="center"/>
    </xf>
    <xf numFmtId="176" fontId="11" fillId="0" borderId="1" xfId="0" applyNumberFormat="1" applyFont="1" applyFill="1" applyBorder="1" applyAlignment="1" applyProtection="1">
      <alignment horizontal="center" vertical="center" wrapText="1" shrinkToFit="1"/>
    </xf>
    <xf numFmtId="176" fontId="1" fillId="0" borderId="1" xfId="0" applyNumberFormat="1" applyFont="1" applyFill="1" applyBorder="1" applyAlignment="1" applyProtection="1">
      <alignment horizontal="center" vertical="center"/>
    </xf>
    <xf numFmtId="176" fontId="10" fillId="0" borderId="5" xfId="0" applyNumberFormat="1" applyFont="1" applyFill="1" applyBorder="1" applyAlignment="1" applyProtection="1">
      <alignment horizontal="center" vertical="center" wrapText="1"/>
    </xf>
    <xf numFmtId="176" fontId="10" fillId="0" borderId="8" xfId="0" applyNumberFormat="1" applyFont="1" applyFill="1" applyBorder="1" applyAlignment="1" applyProtection="1">
      <alignment horizontal="center" vertical="center" wrapText="1"/>
    </xf>
    <xf numFmtId="176" fontId="10" fillId="0" borderId="3" xfId="0" applyNumberFormat="1" applyFont="1" applyFill="1" applyBorder="1" applyAlignment="1" applyProtection="1">
      <alignment horizontal="center" vertical="center" wrapText="1"/>
    </xf>
    <xf numFmtId="176" fontId="1" fillId="0" borderId="11" xfId="0" applyNumberFormat="1" applyFont="1" applyFill="1" applyBorder="1" applyAlignment="1" applyProtection="1">
      <alignment horizontal="center" vertical="center"/>
    </xf>
    <xf numFmtId="176" fontId="1" fillId="0" borderId="12" xfId="0" applyNumberFormat="1" applyFont="1" applyFill="1" applyBorder="1" applyAlignment="1" applyProtection="1">
      <alignment vertical="center" shrinkToFit="1"/>
    </xf>
    <xf numFmtId="176" fontId="1" fillId="0" borderId="0" xfId="0" applyNumberFormat="1" applyFont="1" applyFill="1" applyBorder="1" applyAlignment="1" applyProtection="1">
      <alignment horizontal="center" vertical="center"/>
    </xf>
    <xf numFmtId="176" fontId="27" fillId="0" borderId="1" xfId="0" applyNumberFormat="1" applyFont="1" applyFill="1" applyBorder="1" applyAlignment="1">
      <alignment horizontal="center" vertical="center"/>
    </xf>
    <xf numFmtId="176" fontId="1" fillId="0" borderId="13" xfId="0" applyNumberFormat="1" applyFont="1" applyFill="1" applyBorder="1" applyAlignment="1" applyProtection="1">
      <alignment horizontal="center" vertical="center"/>
    </xf>
    <xf numFmtId="176" fontId="10" fillId="0" borderId="6" xfId="0" applyNumberFormat="1" applyFont="1" applyFill="1" applyBorder="1" applyAlignment="1" applyProtection="1">
      <alignment horizontal="center" vertical="center" wrapText="1"/>
    </xf>
    <xf numFmtId="176" fontId="10" fillId="0" borderId="9" xfId="0" applyNumberFormat="1" applyFont="1" applyFill="1" applyBorder="1" applyAlignment="1" applyProtection="1">
      <alignment horizontal="center" vertical="center" wrapText="1"/>
    </xf>
    <xf numFmtId="176" fontId="11" fillId="0" borderId="5" xfId="0" applyNumberFormat="1" applyFont="1" applyFill="1" applyBorder="1" applyAlignment="1" applyProtection="1">
      <alignment horizontal="center" vertical="center"/>
    </xf>
    <xf numFmtId="176" fontId="11" fillId="0" borderId="8" xfId="0" applyNumberFormat="1" applyFont="1" applyFill="1" applyBorder="1" applyAlignment="1" applyProtection="1">
      <alignment horizontal="center" vertical="center"/>
    </xf>
    <xf numFmtId="176" fontId="11" fillId="0" borderId="3" xfId="0" applyNumberFormat="1" applyFont="1" applyFill="1" applyBorder="1" applyAlignment="1" applyProtection="1">
      <alignment horizontal="center" vertical="center"/>
    </xf>
    <xf numFmtId="176" fontId="10" fillId="0" borderId="2" xfId="0" applyNumberFormat="1" applyFont="1" applyFill="1" applyBorder="1" applyAlignment="1" applyProtection="1">
      <alignment horizontal="center" vertical="center" wrapText="1"/>
    </xf>
    <xf numFmtId="176" fontId="1" fillId="0" borderId="10" xfId="0" applyNumberFormat="1" applyFont="1" applyFill="1" applyBorder="1" applyAlignment="1" applyProtection="1">
      <alignment horizontal="center" vertical="center" shrinkToFit="1"/>
    </xf>
    <xf numFmtId="176" fontId="1" fillId="0" borderId="10" xfId="0" applyNumberFormat="1" applyFont="1" applyFill="1" applyBorder="1" applyAlignment="1" applyProtection="1">
      <alignment horizontal="center" vertical="center"/>
    </xf>
    <xf numFmtId="176" fontId="30" fillId="0" borderId="0" xfId="0" applyNumberFormat="1" applyFont="1" applyFill="1" applyBorder="1" applyAlignment="1" applyProtection="1">
      <alignment horizontal="center" vertical="center"/>
    </xf>
    <xf numFmtId="176" fontId="8" fillId="0" borderId="11" xfId="0" applyNumberFormat="1"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vertical="center" wrapText="1"/>
    </xf>
    <xf numFmtId="176" fontId="28" fillId="0" borderId="1" xfId="0" applyNumberFormat="1" applyFont="1" applyFill="1" applyBorder="1" applyAlignment="1" applyProtection="1">
      <alignment vertical="center"/>
    </xf>
    <xf numFmtId="176" fontId="31" fillId="0" borderId="1" xfId="0" applyNumberFormat="1" applyFont="1" applyFill="1" applyBorder="1" applyAlignment="1">
      <alignment vertical="center"/>
    </xf>
    <xf numFmtId="176" fontId="11" fillId="0" borderId="0" xfId="0" applyNumberFormat="1" applyFont="1" applyFill="1" applyBorder="1" applyAlignment="1" applyProtection="1">
      <alignment vertical="center"/>
    </xf>
    <xf numFmtId="176" fontId="7" fillId="0" borderId="0" xfId="0" applyNumberFormat="1" applyFont="1" applyFill="1" applyBorder="1" applyAlignment="1" applyProtection="1">
      <alignment horizontal="center" vertical="center"/>
    </xf>
    <xf numFmtId="176" fontId="1" fillId="0" borderId="1" xfId="0" applyNumberFormat="1" applyFont="1" applyFill="1" applyBorder="1" applyAlignment="1" applyProtection="1">
      <alignment horizontal="right" vertical="center"/>
    </xf>
    <xf numFmtId="176" fontId="1" fillId="0" borderId="1" xfId="0" applyNumberFormat="1" applyFont="1" applyFill="1" applyBorder="1" applyAlignment="1"/>
    <xf numFmtId="0" fontId="8" fillId="5" borderId="1" xfId="0" applyNumberFormat="1" applyFont="1" applyFill="1" applyBorder="1" applyAlignment="1" applyProtection="1">
      <alignment horizontal="left" vertical="center"/>
    </xf>
    <xf numFmtId="0" fontId="9" fillId="5" borderId="1" xfId="0" applyNumberFormat="1" applyFont="1" applyFill="1" applyBorder="1" applyAlignment="1" applyProtection="1">
      <alignment horizontal="left" vertical="center"/>
    </xf>
    <xf numFmtId="0" fontId="14" fillId="0" borderId="0" xfId="0" applyFont="1" applyFill="1" applyBorder="1" applyAlignment="1"/>
    <xf numFmtId="0" fontId="1" fillId="0" borderId="0" xfId="0" applyFont="1" applyFill="1" applyBorder="1" applyAlignment="1">
      <alignment horizontal="right" vertical="center"/>
    </xf>
    <xf numFmtId="0" fontId="25" fillId="0" borderId="0" xfId="0" applyFont="1" applyFill="1" applyBorder="1" applyAlignment="1">
      <alignment horizontal="center"/>
    </xf>
    <xf numFmtId="0" fontId="32" fillId="0" borderId="0" xfId="0" applyFont="1" applyFill="1" applyBorder="1" applyAlignment="1">
      <alignment horizontal="left"/>
    </xf>
    <xf numFmtId="0" fontId="32" fillId="0" borderId="0" xfId="0" applyFont="1" applyFill="1" applyBorder="1" applyAlignment="1"/>
    <xf numFmtId="0" fontId="32" fillId="0" borderId="0" xfId="0" applyFont="1" applyFill="1" applyBorder="1" applyAlignment="1">
      <alignment horizontal="center"/>
    </xf>
    <xf numFmtId="3"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3" fontId="10" fillId="0" borderId="1" xfId="0" applyNumberFormat="1" applyFont="1" applyFill="1" applyBorder="1" applyAlignment="1" applyProtection="1">
      <alignment horizontal="center" vertical="center"/>
    </xf>
    <xf numFmtId="0" fontId="17" fillId="0" borderId="1" xfId="0" applyFont="1" applyFill="1" applyBorder="1" applyAlignment="1">
      <alignment vertical="center"/>
    </xf>
    <xf numFmtId="179" fontId="17" fillId="0" borderId="1" xfId="0" applyNumberFormat="1" applyFont="1" applyFill="1" applyBorder="1" applyAlignment="1">
      <alignment vertical="center"/>
    </xf>
    <xf numFmtId="0" fontId="32" fillId="0" borderId="7" xfId="52" applyNumberFormat="1" applyFont="1" applyFill="1" applyBorder="1" applyAlignment="1" applyProtection="1">
      <alignment vertical="center"/>
    </xf>
    <xf numFmtId="0" fontId="13" fillId="0" borderId="1" xfId="0" applyFont="1" applyFill="1" applyBorder="1" applyAlignment="1">
      <alignment vertical="center"/>
    </xf>
    <xf numFmtId="0" fontId="32" fillId="0" borderId="1" xfId="0" applyFont="1" applyFill="1" applyBorder="1" applyAlignment="1">
      <alignment vertical="center"/>
    </xf>
    <xf numFmtId="179" fontId="32" fillId="0" borderId="1" xfId="0" applyNumberFormat="1" applyFont="1" applyFill="1" applyBorder="1" applyAlignment="1">
      <alignment vertical="center"/>
    </xf>
    <xf numFmtId="3" fontId="32" fillId="0" borderId="1" xfId="0" applyNumberFormat="1" applyFont="1" applyFill="1" applyBorder="1" applyAlignment="1" applyProtection="1">
      <alignment horizontal="right" vertical="center"/>
    </xf>
    <xf numFmtId="0" fontId="32" fillId="0" borderId="7" xfId="52" applyNumberFormat="1" applyFont="1" applyFill="1" applyBorder="1" applyAlignment="1" applyProtection="1">
      <alignment horizontal="left" vertical="center"/>
    </xf>
    <xf numFmtId="0" fontId="32" fillId="0" borderId="1" xfId="52" applyNumberFormat="1" applyFont="1" applyFill="1" applyBorder="1" applyAlignment="1" applyProtection="1">
      <alignment vertical="center"/>
    </xf>
    <xf numFmtId="0" fontId="1" fillId="0" borderId="1" xfId="0" applyFont="1" applyFill="1" applyBorder="1" applyAlignment="1">
      <alignment horizontal="left" vertical="center"/>
    </xf>
    <xf numFmtId="0" fontId="32" fillId="0" borderId="1" xfId="0" applyFont="1" applyFill="1" applyBorder="1" applyAlignment="1">
      <alignment horizontal="right" vertical="center"/>
    </xf>
    <xf numFmtId="0" fontId="0" fillId="0" borderId="0" xfId="0" applyAlignment="1">
      <alignment horizontal="center" vertical="center"/>
    </xf>
    <xf numFmtId="0" fontId="33" fillId="0" borderId="0" xfId="0" applyFont="1">
      <alignment vertical="center"/>
    </xf>
    <xf numFmtId="178" fontId="0" fillId="0" borderId="0" xfId="0" applyNumberFormat="1">
      <alignment vertical="center"/>
    </xf>
    <xf numFmtId="0" fontId="34" fillId="0" borderId="0" xfId="0" applyFont="1" applyAlignment="1">
      <alignment horizontal="center" vertical="center"/>
    </xf>
    <xf numFmtId="178" fontId="34" fillId="0" borderId="0" xfId="0" applyNumberFormat="1" applyFont="1" applyAlignment="1">
      <alignment horizontal="center" vertical="center"/>
    </xf>
    <xf numFmtId="0" fontId="0" fillId="0" borderId="5" xfId="0" applyBorder="1" applyAlignment="1">
      <alignment horizontal="center" vertical="center"/>
    </xf>
    <xf numFmtId="0" fontId="10" fillId="0" borderId="5" xfId="0" applyFont="1" applyFill="1" applyBorder="1" applyAlignment="1">
      <alignment horizontal="center" vertical="center" wrapText="1"/>
    </xf>
    <xf numFmtId="0" fontId="10" fillId="0" borderId="1" xfId="52" applyFont="1" applyFill="1" applyBorder="1" applyAlignment="1">
      <alignment horizontal="center" vertical="center" wrapText="1"/>
    </xf>
    <xf numFmtId="0" fontId="0" fillId="0" borderId="3" xfId="0" applyBorder="1" applyAlignment="1">
      <alignment horizontal="center" vertical="center"/>
    </xf>
    <xf numFmtId="0" fontId="10" fillId="0" borderId="3" xfId="0"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33" fillId="0" borderId="1" xfId="0" applyFont="1" applyBorder="1">
      <alignment vertical="center"/>
    </xf>
    <xf numFmtId="179" fontId="35" fillId="0" borderId="1" xfId="0" applyNumberFormat="1" applyFont="1" applyFill="1" applyBorder="1" applyAlignment="1">
      <alignment vertical="center"/>
    </xf>
    <xf numFmtId="0" fontId="26" fillId="0" borderId="1" xfId="0" applyFont="1" applyFill="1" applyBorder="1" applyAlignment="1">
      <alignment vertical="center"/>
    </xf>
    <xf numFmtId="0" fontId="0" fillId="0" borderId="1" xfId="0" applyBorder="1">
      <alignment vertical="center"/>
    </xf>
    <xf numFmtId="0" fontId="36" fillId="0" borderId="0"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5" fillId="0" borderId="0" xfId="52" applyFont="1" applyFill="1" applyBorder="1" applyAlignment="1">
      <alignment horizontal="left" vertical="center"/>
    </xf>
    <xf numFmtId="0" fontId="35" fillId="0" borderId="0" xfId="52" applyFont="1" applyFill="1" applyBorder="1" applyAlignment="1">
      <alignment horizontal="center" vertical="center"/>
    </xf>
    <xf numFmtId="0" fontId="35" fillId="0" borderId="1" xfId="52" applyFont="1" applyFill="1" applyBorder="1" applyAlignment="1">
      <alignment horizontal="center" vertical="center"/>
    </xf>
    <xf numFmtId="0" fontId="1" fillId="0" borderId="1" xfId="0" applyFont="1" applyFill="1" applyBorder="1" applyAlignment="1">
      <alignment horizontal="center" vertical="center"/>
    </xf>
    <xf numFmtId="0" fontId="26" fillId="0" borderId="1" xfId="52" applyFont="1" applyFill="1" applyBorder="1" applyAlignment="1">
      <alignment horizontal="center" vertical="center"/>
    </xf>
    <xf numFmtId="0" fontId="35" fillId="0" borderId="1" xfId="52" applyFont="1" applyFill="1" applyBorder="1" applyAlignment="1">
      <alignment vertical="center"/>
    </xf>
    <xf numFmtId="0" fontId="26" fillId="0" borderId="1" xfId="52" applyFont="1" applyFill="1" applyBorder="1" applyAlignment="1">
      <alignment vertical="center"/>
    </xf>
    <xf numFmtId="0" fontId="0" fillId="0" borderId="0" xfId="0" applyFill="1">
      <alignment vertical="center"/>
    </xf>
    <xf numFmtId="0" fontId="13" fillId="0" borderId="0" xfId="0" applyNumberFormat="1" applyFont="1" applyFill="1" applyBorder="1" applyAlignment="1" applyProtection="1">
      <alignment horizontal="right" vertical="center"/>
    </xf>
    <xf numFmtId="0" fontId="11" fillId="0" borderId="1" xfId="0" applyNumberFormat="1" applyFont="1" applyFill="1" applyBorder="1" applyAlignment="1" applyProtection="1">
      <alignment vertical="center"/>
    </xf>
    <xf numFmtId="0" fontId="0" fillId="6" borderId="0" xfId="0" applyFill="1">
      <alignment vertical="center"/>
    </xf>
    <xf numFmtId="0" fontId="7" fillId="6" borderId="0" xfId="0" applyNumberFormat="1" applyFont="1" applyFill="1" applyBorder="1" applyAlignment="1" applyProtection="1">
      <alignment horizontal="center" vertical="center" wrapText="1"/>
    </xf>
    <xf numFmtId="0" fontId="7" fillId="6" borderId="0" xfId="0" applyNumberFormat="1" applyFont="1" applyFill="1" applyBorder="1" applyAlignment="1" applyProtection="1">
      <alignment horizontal="center" vertical="center"/>
    </xf>
    <xf numFmtId="0" fontId="7" fillId="6" borderId="0" xfId="0" applyNumberFormat="1" applyFont="1" applyFill="1" applyAlignment="1" applyProtection="1">
      <alignment horizontal="center" vertical="center" wrapText="1"/>
    </xf>
    <xf numFmtId="0" fontId="7" fillId="6" borderId="0" xfId="0" applyNumberFormat="1" applyFont="1" applyFill="1" applyAlignment="1" applyProtection="1">
      <alignment horizontal="center" vertical="center"/>
    </xf>
    <xf numFmtId="0" fontId="11" fillId="6" borderId="0" xfId="0" applyNumberFormat="1" applyFont="1" applyFill="1" applyAlignment="1" applyProtection="1">
      <alignment horizontal="right" vertical="center"/>
    </xf>
    <xf numFmtId="0" fontId="11" fillId="6" borderId="1" xfId="0" applyNumberFormat="1" applyFont="1" applyFill="1" applyBorder="1" applyAlignment="1" applyProtection="1">
      <alignment horizontal="center" vertical="center" wrapText="1"/>
    </xf>
    <xf numFmtId="0" fontId="11" fillId="6" borderId="6" xfId="0" applyNumberFormat="1" applyFont="1" applyFill="1" applyBorder="1" applyAlignment="1" applyProtection="1">
      <alignment horizontal="center" vertical="center" wrapText="1"/>
    </xf>
    <xf numFmtId="0" fontId="11" fillId="6" borderId="2" xfId="0" applyNumberFormat="1" applyFont="1" applyFill="1" applyBorder="1" applyAlignment="1" applyProtection="1">
      <alignment horizontal="center" vertical="center" wrapText="1"/>
    </xf>
    <xf numFmtId="0" fontId="11" fillId="6" borderId="5" xfId="0" applyNumberFormat="1" applyFont="1" applyFill="1" applyBorder="1" applyAlignment="1" applyProtection="1">
      <alignment horizontal="center" vertical="center" wrapText="1"/>
    </xf>
    <xf numFmtId="0" fontId="11" fillId="6" borderId="8" xfId="0" applyNumberFormat="1" applyFont="1" applyFill="1" applyBorder="1" applyAlignment="1" applyProtection="1">
      <alignment horizontal="center" vertical="center" wrapText="1"/>
    </xf>
    <xf numFmtId="0" fontId="1" fillId="6" borderId="1" xfId="0" applyNumberFormat="1" applyFont="1" applyFill="1" applyBorder="1" applyAlignment="1" applyProtection="1">
      <alignment horizontal="left" vertical="center"/>
    </xf>
    <xf numFmtId="0" fontId="11" fillId="6" borderId="1" xfId="0" applyNumberFormat="1" applyFont="1" applyFill="1" applyBorder="1" applyAlignment="1" applyProtection="1">
      <alignment horizontal="center" vertical="center"/>
    </xf>
    <xf numFmtId="3" fontId="1" fillId="6" borderId="1" xfId="0" applyNumberFormat="1" applyFont="1" applyFill="1" applyBorder="1" applyAlignment="1" applyProtection="1">
      <alignment horizontal="right" vertical="center"/>
    </xf>
    <xf numFmtId="0" fontId="11" fillId="6" borderId="1" xfId="0" applyNumberFormat="1" applyFont="1" applyFill="1" applyBorder="1" applyAlignment="1" applyProtection="1">
      <alignment horizontal="left" vertical="center"/>
    </xf>
    <xf numFmtId="0" fontId="10" fillId="0" borderId="1" xfId="0" applyFont="1" applyFill="1" applyBorder="1" applyAlignment="1">
      <alignment vertical="center"/>
    </xf>
    <xf numFmtId="179" fontId="38" fillId="0" borderId="1" xfId="0" applyNumberFormat="1" applyFont="1" applyFill="1" applyBorder="1" applyAlignment="1">
      <alignment vertical="center"/>
    </xf>
    <xf numFmtId="0" fontId="13" fillId="0" borderId="7" xfId="52" applyNumberFormat="1" applyFont="1" applyFill="1" applyBorder="1" applyAlignment="1" applyProtection="1">
      <alignment vertical="center"/>
    </xf>
    <xf numFmtId="177" fontId="13" fillId="0" borderId="1" xfId="0" applyNumberFormat="1" applyFont="1" applyFill="1" applyBorder="1" applyAlignment="1">
      <alignment vertical="center"/>
    </xf>
    <xf numFmtId="176" fontId="13" fillId="0" borderId="1" xfId="0" applyNumberFormat="1" applyFont="1" applyFill="1" applyBorder="1" applyAlignment="1">
      <alignment vertical="center"/>
    </xf>
    <xf numFmtId="0" fontId="13" fillId="0" borderId="7" xfId="52" applyNumberFormat="1" applyFont="1" applyFill="1" applyBorder="1" applyAlignment="1" applyProtection="1">
      <alignment horizontal="left" vertical="center"/>
    </xf>
    <xf numFmtId="0" fontId="13" fillId="0" borderId="1" xfId="52" applyNumberFormat="1" applyFont="1" applyFill="1" applyBorder="1" applyAlignment="1" applyProtection="1">
      <alignment vertical="center"/>
    </xf>
    <xf numFmtId="0" fontId="1" fillId="0" borderId="0" xfId="0" applyFont="1" applyFill="1" applyBorder="1" applyAlignment="1">
      <alignment horizontal="center" vertical="center"/>
    </xf>
    <xf numFmtId="0" fontId="39" fillId="0" borderId="1" xfId="52" applyFont="1" applyFill="1" applyBorder="1" applyAlignment="1">
      <alignment horizontal="center" vertical="center" wrapText="1"/>
    </xf>
    <xf numFmtId="0" fontId="40" fillId="0" borderId="0" xfId="52" applyFont="1" applyFill="1" applyBorder="1" applyAlignment="1">
      <alignment vertical="center"/>
    </xf>
    <xf numFmtId="0" fontId="40" fillId="0" borderId="0" xfId="52" applyFont="1" applyFill="1" applyBorder="1" applyAlignment="1"/>
    <xf numFmtId="0" fontId="16" fillId="0" borderId="1" xfId="52" applyFont="1" applyFill="1" applyBorder="1" applyAlignment="1">
      <alignment vertical="center"/>
    </xf>
    <xf numFmtId="0" fontId="16" fillId="0" borderId="1" xfId="52" applyFont="1" applyFill="1" applyBorder="1" applyAlignment="1">
      <alignment horizontal="center" vertical="center"/>
    </xf>
    <xf numFmtId="0" fontId="41" fillId="0" borderId="0" xfId="52" applyFont="1" applyFill="1" applyBorder="1" applyAlignment="1">
      <alignment vertical="center"/>
    </xf>
    <xf numFmtId="0" fontId="41" fillId="0" borderId="0" xfId="52" applyFont="1" applyFill="1" applyBorder="1" applyAlignment="1"/>
    <xf numFmtId="0" fontId="14" fillId="0" borderId="1" xfId="52" applyFont="1" applyFill="1" applyBorder="1" applyAlignment="1">
      <alignment vertical="center"/>
    </xf>
    <xf numFmtId="0" fontId="14" fillId="0" borderId="1" xfId="52" applyFont="1" applyFill="1" applyBorder="1" applyAlignment="1">
      <alignment horizontal="center" vertical="center"/>
    </xf>
    <xf numFmtId="0" fontId="42" fillId="0" borderId="0" xfId="52" applyFont="1" applyFill="1" applyBorder="1" applyAlignment="1">
      <alignment vertical="center"/>
    </xf>
    <xf numFmtId="0" fontId="42" fillId="0" borderId="0" xfId="52" applyFont="1" applyFill="1" applyBorder="1" applyAlignment="1"/>
    <xf numFmtId="0" fontId="14" fillId="0" borderId="1" xfId="52" applyFont="1" applyFill="1" applyBorder="1" applyAlignment="1">
      <alignment vertical="center" wrapText="1"/>
    </xf>
    <xf numFmtId="0" fontId="14" fillId="0" borderId="1" xfId="52" applyNumberFormat="1" applyFont="1" applyFill="1" applyBorder="1" applyAlignment="1">
      <alignment vertical="center" wrapText="1"/>
    </xf>
    <xf numFmtId="0" fontId="42" fillId="0" borderId="0" xfId="52" applyNumberFormat="1" applyFont="1" applyFill="1" applyBorder="1" applyAlignment="1">
      <alignment vertical="center" wrapText="1"/>
    </xf>
    <xf numFmtId="0" fontId="42" fillId="0" borderId="0" xfId="52" applyNumberFormat="1" applyFont="1" applyFill="1" applyBorder="1" applyAlignment="1">
      <alignment wrapText="1"/>
    </xf>
    <xf numFmtId="0" fontId="42" fillId="0" borderId="0" xfId="52" applyFont="1" applyFill="1" applyAlignment="1">
      <alignment vertical="center"/>
    </xf>
    <xf numFmtId="0" fontId="42" fillId="0" borderId="0" xfId="52" applyFont="1" applyFill="1" applyAlignment="1"/>
    <xf numFmtId="0" fontId="14" fillId="0" borderId="1" xfId="0" applyFont="1" applyFill="1" applyBorder="1" applyAlignment="1">
      <alignment vertical="center"/>
    </xf>
    <xf numFmtId="0" fontId="41" fillId="0" borderId="0" xfId="0" applyFont="1" applyFill="1" applyBorder="1" applyAlignment="1">
      <alignment horizontal="center"/>
    </xf>
    <xf numFmtId="0" fontId="43" fillId="0" borderId="0" xfId="0" applyFont="1" applyFill="1" applyBorder="1" applyAlignment="1">
      <alignment horizontal="center"/>
    </xf>
    <xf numFmtId="0" fontId="43" fillId="0" borderId="0" xfId="0" applyFont="1" applyFill="1" applyBorder="1" applyAlignment="1">
      <alignment horizontal="center" vertical="center" wrapText="1"/>
    </xf>
    <xf numFmtId="0" fontId="44" fillId="0" borderId="0" xfId="0" applyFont="1" applyFill="1" applyBorder="1" applyAlignment="1">
      <alignment horizontal="center"/>
    </xf>
    <xf numFmtId="57" fontId="44" fillId="0" borderId="0" xfId="0" applyNumberFormat="1" applyFont="1" applyFill="1" applyBorder="1" applyAlignment="1">
      <alignment horizontal="center"/>
    </xf>
  </cellXfs>
  <cellStyles count="55">
    <cellStyle name="常规" xfId="0" builtinId="0"/>
    <cellStyle name="常规_2016年全区基金收入"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常规_2016年全区基金支出" xfId="22"/>
    <cellStyle name="60% - 强调文字颜色 1" xfId="23" builtinId="32"/>
    <cellStyle name="标题 3" xfId="24" builtinId="18"/>
    <cellStyle name="常规_2016年全区收入" xfId="25"/>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3232" xfId="52"/>
    <cellStyle name="常规 19" xfId="53"/>
    <cellStyle name="常规 3" xfId="54"/>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1" Type="http://schemas.openxmlformats.org/officeDocument/2006/relationships/sharedStrings" Target="sharedStrings.xml"/><Relationship Id="rId50" Type="http://schemas.openxmlformats.org/officeDocument/2006/relationships/styles" Target="styles.xml"/><Relationship Id="rId5" Type="http://schemas.openxmlformats.org/officeDocument/2006/relationships/worksheet" Target="worksheets/sheet5.xml"/><Relationship Id="rId49" Type="http://schemas.openxmlformats.org/officeDocument/2006/relationships/theme" Target="theme/theme1.xml"/><Relationship Id="rId48" Type="http://schemas.openxmlformats.org/officeDocument/2006/relationships/externalLink" Target="externalLinks/externalLink3.xml"/><Relationship Id="rId47" Type="http://schemas.openxmlformats.org/officeDocument/2006/relationships/externalLink" Target="externalLinks/externalLink2.xml"/><Relationship Id="rId46" Type="http://schemas.openxmlformats.org/officeDocument/2006/relationships/externalLink" Target="externalLinks/externalLink1.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2018&#24180;\&#24635;&#20915;&#31639;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9044;&#31639;\&#21382;&#24180;&#24635;&#20915;&#31639;\2019&#27178;&#23665;&#24635;&#20915;&#316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9044;&#31639;\&#21382;&#24180;&#24635;&#20915;&#31639;\2018&#27178;&#23665;&#24635;&#20915;&#3163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sheet2"/>
      <sheetName val="L06"/>
      <sheetName val="L07"/>
      <sheetName val="L08"/>
      <sheetName val="L09"/>
      <sheetName val="sheet3"/>
      <sheetName val="L10"/>
      <sheetName val="L11"/>
      <sheetName val="sheet4"/>
      <sheetName val="L12"/>
      <sheetName val="L13"/>
      <sheetName val="L14"/>
      <sheetName val="L15"/>
      <sheetName val="sheet5"/>
      <sheetName val="L16"/>
      <sheetName val="L17"/>
      <sheetName val="L18"/>
      <sheetName val="L19"/>
      <sheetName val="L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5">
          <cell r="E5">
            <v>0</v>
          </cell>
        </row>
        <row r="5">
          <cell r="J5">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row r="5">
          <cell r="C5">
            <v>70684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 val="F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Z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I38"/>
  <sheetViews>
    <sheetView topLeftCell="A22" workbookViewId="0">
      <selection activeCell="L28" sqref="L28"/>
    </sheetView>
  </sheetViews>
  <sheetFormatPr defaultColWidth="9" defaultRowHeight="14.25"/>
  <cols>
    <col min="1" max="16384" width="9" style="1"/>
  </cols>
  <sheetData>
    <row r="3" s="1" customFormat="1" ht="18.75" spans="1:8">
      <c r="A3" s="293" t="s">
        <v>0</v>
      </c>
      <c r="B3" s="293"/>
      <c r="C3" s="293"/>
      <c r="G3" s="150"/>
      <c r="H3" s="150"/>
    </row>
    <row r="6" s="1" customFormat="1" ht="47.25" customHeight="1" spans="1:9">
      <c r="A6" s="294" t="s">
        <v>1</v>
      </c>
      <c r="B6" s="294"/>
      <c r="C6" s="294"/>
      <c r="D6" s="294"/>
      <c r="E6" s="294"/>
      <c r="F6" s="294"/>
      <c r="G6" s="294"/>
      <c r="H6" s="294"/>
      <c r="I6" s="294"/>
    </row>
    <row r="7" s="1" customFormat="1" ht="47.25" customHeight="1" spans="1:9">
      <c r="A7" s="295" t="s">
        <v>2</v>
      </c>
      <c r="B7" s="295"/>
      <c r="C7" s="295"/>
      <c r="D7" s="295"/>
      <c r="E7" s="295"/>
      <c r="F7" s="295"/>
      <c r="G7" s="295"/>
      <c r="H7" s="295"/>
      <c r="I7" s="295"/>
    </row>
    <row r="37" s="1" customFormat="1" ht="24" customHeight="1" spans="1:9">
      <c r="A37" s="296" t="s">
        <v>3</v>
      </c>
      <c r="B37" s="296"/>
      <c r="C37" s="296"/>
      <c r="D37" s="296"/>
      <c r="E37" s="296"/>
      <c r="F37" s="296"/>
      <c r="G37" s="296"/>
      <c r="H37" s="296"/>
      <c r="I37" s="296"/>
    </row>
    <row r="38" s="1" customFormat="1" ht="24" customHeight="1" spans="1:9">
      <c r="A38" s="297">
        <v>44013</v>
      </c>
      <c r="B38" s="296"/>
      <c r="C38" s="296"/>
      <c r="D38" s="296"/>
      <c r="E38" s="296"/>
      <c r="F38" s="296"/>
      <c r="G38" s="296"/>
      <c r="H38" s="296"/>
      <c r="I38" s="296"/>
    </row>
  </sheetData>
  <mergeCells count="5">
    <mergeCell ref="A3:C3"/>
    <mergeCell ref="A6:I6"/>
    <mergeCell ref="A7:I7"/>
    <mergeCell ref="A37:I37"/>
    <mergeCell ref="A38:I38"/>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workbookViewId="0">
      <selection activeCell="A2" sqref="A2:C2"/>
    </sheetView>
  </sheetViews>
  <sheetFormatPr defaultColWidth="9" defaultRowHeight="14.25" outlineLevelRow="5" outlineLevelCol="6"/>
  <cols>
    <col min="1" max="1" width="43.7" style="1" customWidth="1"/>
    <col min="2" max="2" width="22" style="1" customWidth="1"/>
    <col min="3" max="3" width="18.875" style="1" customWidth="1"/>
    <col min="4" max="16384" width="9" style="1"/>
  </cols>
  <sheetData>
    <row r="1" ht="13.5" spans="1:1">
      <c r="A1" s="119" t="s">
        <v>2001</v>
      </c>
    </row>
    <row r="2" s="1" customFormat="1" ht="47.25" customHeight="1" spans="1:7">
      <c r="A2" s="64" t="s">
        <v>2002</v>
      </c>
      <c r="B2" s="64"/>
      <c r="C2" s="64"/>
      <c r="D2" s="65"/>
      <c r="E2" s="65"/>
      <c r="F2" s="65"/>
      <c r="G2" s="65"/>
    </row>
    <row r="3" s="1" customFormat="1" ht="23" customHeight="1" spans="1:3">
      <c r="A3" s="242"/>
      <c r="B3" s="243" t="s">
        <v>2003</v>
      </c>
      <c r="C3" s="243"/>
    </row>
    <row r="4" s="1" customFormat="1" ht="44" customHeight="1" spans="1:3">
      <c r="A4" s="244" t="s">
        <v>2004</v>
      </c>
      <c r="B4" s="244" t="s">
        <v>2005</v>
      </c>
      <c r="C4" s="244" t="s">
        <v>2006</v>
      </c>
    </row>
    <row r="5" s="1" customFormat="1" ht="44" customHeight="1" spans="1:3">
      <c r="A5" s="244" t="s">
        <v>2007</v>
      </c>
      <c r="B5" s="245">
        <v>1500</v>
      </c>
      <c r="C5" s="21"/>
    </row>
    <row r="6" s="1" customFormat="1" ht="44" customHeight="1" spans="1:3">
      <c r="A6" s="245" t="s">
        <v>2008</v>
      </c>
      <c r="B6" s="245">
        <v>1500</v>
      </c>
      <c r="C6" s="245"/>
    </row>
  </sheetData>
  <mergeCells count="2">
    <mergeCell ref="A2:C2"/>
    <mergeCell ref="B3:C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9"/>
  <sheetViews>
    <sheetView workbookViewId="0">
      <selection activeCell="A32" sqref="A32"/>
    </sheetView>
  </sheetViews>
  <sheetFormatPr defaultColWidth="9" defaultRowHeight="14.25"/>
  <cols>
    <col min="1" max="1" width="185.625" style="1" customWidth="1"/>
    <col min="2" max="16384" width="9" style="1"/>
  </cols>
  <sheetData>
    <row r="1" s="1" customFormat="1" ht="20.25" spans="1:1">
      <c r="A1" s="2" t="s">
        <v>2009</v>
      </c>
    </row>
    <row r="2" s="1" customFormat="1" ht="22.5" spans="1:1">
      <c r="A2" s="115" t="s">
        <v>2010</v>
      </c>
    </row>
    <row r="3" s="1" customFormat="1" ht="22.5" spans="1:1">
      <c r="A3" s="3" t="s">
        <v>2011</v>
      </c>
    </row>
    <row r="4" s="1" customFormat="1" ht="20.25" spans="1:1">
      <c r="A4" s="2" t="s">
        <v>2010</v>
      </c>
    </row>
    <row r="5" s="1" customFormat="1" ht="24" customHeight="1" spans="1:1">
      <c r="A5" s="240" t="s">
        <v>2012</v>
      </c>
    </row>
    <row r="6" s="1" customFormat="1" ht="20.25" spans="1:1">
      <c r="A6" s="240" t="s">
        <v>2013</v>
      </c>
    </row>
    <row r="7" s="1" customFormat="1" ht="20.25" spans="1:1">
      <c r="A7" s="241" t="s">
        <v>2014</v>
      </c>
    </row>
    <row r="8" s="1" customFormat="1" ht="28" customHeight="1" spans="1:1">
      <c r="A8" s="240" t="s">
        <v>2015</v>
      </c>
    </row>
    <row r="9" s="1" customFormat="1" ht="24" customHeight="1" spans="1:1">
      <c r="A9" s="240" t="s">
        <v>2016</v>
      </c>
    </row>
    <row r="10" s="1" customFormat="1" ht="24" customHeight="1" spans="1:1">
      <c r="A10" s="240" t="s">
        <v>2017</v>
      </c>
    </row>
    <row r="11" s="1" customFormat="1" ht="24" customHeight="1" spans="1:1">
      <c r="A11" s="240" t="s">
        <v>2018</v>
      </c>
    </row>
    <row r="12" s="1" customFormat="1" ht="42" customHeight="1" spans="1:1">
      <c r="A12" s="240" t="s">
        <v>2019</v>
      </c>
    </row>
    <row r="13" s="1" customFormat="1" ht="20.25" spans="1:1">
      <c r="A13" s="240" t="s">
        <v>2020</v>
      </c>
    </row>
    <row r="14" s="1" customFormat="1" ht="20.25" spans="1:1">
      <c r="A14" s="240" t="s">
        <v>2021</v>
      </c>
    </row>
    <row r="15" s="1" customFormat="1" ht="20.25" spans="1:1">
      <c r="A15" s="2" t="s">
        <v>2022</v>
      </c>
    </row>
    <row r="16" s="1" customFormat="1" ht="27" customHeight="1" spans="1:1">
      <c r="A16" s="240" t="s">
        <v>2023</v>
      </c>
    </row>
    <row r="17" s="1" customFormat="1" ht="20.25" spans="1:1">
      <c r="A17" s="241" t="s">
        <v>2024</v>
      </c>
    </row>
    <row r="18" s="1" customFormat="1" ht="20.25" spans="1:1">
      <c r="A18" s="240" t="s">
        <v>2025</v>
      </c>
    </row>
    <row r="19" s="1" customFormat="1" ht="20.25" spans="1:1">
      <c r="A19" s="240" t="s">
        <v>2026</v>
      </c>
    </row>
    <row r="20" s="1" customFormat="1" ht="20.25" spans="1:1">
      <c r="A20" s="240" t="s">
        <v>2027</v>
      </c>
    </row>
    <row r="21" s="1" customFormat="1" ht="20.25" spans="1:1">
      <c r="A21" s="240" t="s">
        <v>2028</v>
      </c>
    </row>
    <row r="22" s="1" customFormat="1" ht="20.25" spans="1:1">
      <c r="A22" s="240" t="s">
        <v>2029</v>
      </c>
    </row>
    <row r="23" s="1" customFormat="1" ht="20.25" spans="1:1">
      <c r="A23" s="240" t="s">
        <v>2030</v>
      </c>
    </row>
    <row r="24" s="1" customFormat="1" ht="20.25" spans="1:1">
      <c r="A24" s="240" t="s">
        <v>2031</v>
      </c>
    </row>
    <row r="25" s="1" customFormat="1" ht="20.25" spans="1:1">
      <c r="A25" s="240" t="s">
        <v>2032</v>
      </c>
    </row>
    <row r="26" s="1" customFormat="1" ht="20.25" spans="1:1">
      <c r="A26" s="240" t="s">
        <v>2033</v>
      </c>
    </row>
    <row r="27" s="1" customFormat="1" ht="20.25" spans="1:1">
      <c r="A27" s="240" t="s">
        <v>2034</v>
      </c>
    </row>
    <row r="28" s="1" customFormat="1" ht="20.25" spans="1:1">
      <c r="A28" s="240" t="s">
        <v>2035</v>
      </c>
    </row>
    <row r="29" spans="1:1">
      <c r="A29" s="205"/>
    </row>
  </sheetData>
  <pageMargins left="0.75" right="0.75" top="1" bottom="1" header="0.5"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workbookViewId="0">
      <selection activeCell="A2" sqref="A2:E2"/>
    </sheetView>
  </sheetViews>
  <sheetFormatPr defaultColWidth="9" defaultRowHeight="13.5" outlineLevelCol="4"/>
  <cols>
    <col min="1" max="1" width="28.375" customWidth="1"/>
    <col min="2" max="2" width="14.375" customWidth="1"/>
    <col min="3" max="3" width="15.125" customWidth="1"/>
    <col min="4" max="5" width="14.375" style="227" customWidth="1"/>
  </cols>
  <sheetData>
    <row r="1" ht="22" customHeight="1" spans="1:1">
      <c r="A1" t="s">
        <v>2036</v>
      </c>
    </row>
    <row r="2" customFormat="1" ht="29" customHeight="1" spans="1:5">
      <c r="A2" s="228" t="s">
        <v>2037</v>
      </c>
      <c r="B2" s="228"/>
      <c r="C2" s="228"/>
      <c r="D2" s="229"/>
      <c r="E2" s="229"/>
    </row>
    <row r="3" customFormat="1" ht="22" customHeight="1" spans="4:5">
      <c r="D3" s="227"/>
      <c r="E3" s="227" t="s">
        <v>60</v>
      </c>
    </row>
    <row r="4" customFormat="1" ht="25" customHeight="1" spans="1:5">
      <c r="A4" s="230"/>
      <c r="B4" s="231" t="s">
        <v>2038</v>
      </c>
      <c r="C4" s="232" t="s">
        <v>2039</v>
      </c>
      <c r="D4" s="16" t="s">
        <v>63</v>
      </c>
      <c r="E4" s="16"/>
    </row>
    <row r="5" s="225" customFormat="1" ht="51" customHeight="1" spans="1:5">
      <c r="A5" s="233"/>
      <c r="B5" s="234"/>
      <c r="C5" s="232"/>
      <c r="D5" s="16" t="s">
        <v>64</v>
      </c>
      <c r="E5" s="235" t="s">
        <v>65</v>
      </c>
    </row>
    <row r="6" s="226" customFormat="1" ht="22" customHeight="1" spans="1:5">
      <c r="A6" s="236" t="s">
        <v>66</v>
      </c>
      <c r="B6" s="236">
        <f>B7+B21</f>
        <v>70684</v>
      </c>
      <c r="C6" s="236">
        <f>C7+C21</f>
        <v>78000</v>
      </c>
      <c r="D6" s="237">
        <f t="shared" ref="D6:D22" si="0">E6/B6</f>
        <v>0.103502914379492</v>
      </c>
      <c r="E6" s="238">
        <f t="shared" ref="E6:E31" si="1">C6-B6</f>
        <v>7316</v>
      </c>
    </row>
    <row r="7" s="226" customFormat="1" ht="22" customHeight="1" spans="1:5">
      <c r="A7" s="236" t="s">
        <v>67</v>
      </c>
      <c r="B7" s="236">
        <f>SUM(B8:B20)</f>
        <v>58419</v>
      </c>
      <c r="C7" s="236">
        <f>SUM(C8:C20)</f>
        <v>64984</v>
      </c>
      <c r="D7" s="237">
        <f t="shared" si="0"/>
        <v>0.112377822283846</v>
      </c>
      <c r="E7" s="238">
        <f t="shared" si="1"/>
        <v>6565</v>
      </c>
    </row>
    <row r="8" customFormat="1" ht="22" customHeight="1" spans="1:5">
      <c r="A8" s="239" t="s">
        <v>68</v>
      </c>
      <c r="B8" s="239">
        <v>14745</v>
      </c>
      <c r="C8" s="239">
        <v>20000</v>
      </c>
      <c r="D8" s="237">
        <f t="shared" si="0"/>
        <v>0.356391997287216</v>
      </c>
      <c r="E8" s="238">
        <f t="shared" si="1"/>
        <v>5255</v>
      </c>
    </row>
    <row r="9" customFormat="1" ht="22" customHeight="1" spans="1:5">
      <c r="A9" s="239" t="s">
        <v>69</v>
      </c>
      <c r="B9" s="239">
        <v>3487</v>
      </c>
      <c r="C9" s="239">
        <v>3485</v>
      </c>
      <c r="D9" s="237">
        <f t="shared" si="0"/>
        <v>-0.000573558933180384</v>
      </c>
      <c r="E9" s="238">
        <f t="shared" si="1"/>
        <v>-2</v>
      </c>
    </row>
    <row r="10" customFormat="1" ht="22" customHeight="1" spans="1:5">
      <c r="A10" s="239" t="s">
        <v>70</v>
      </c>
      <c r="B10" s="239">
        <v>566</v>
      </c>
      <c r="C10" s="239">
        <v>507</v>
      </c>
      <c r="D10" s="237">
        <f t="shared" si="0"/>
        <v>-0.104240282685512</v>
      </c>
      <c r="E10" s="238">
        <f t="shared" si="1"/>
        <v>-59</v>
      </c>
    </row>
    <row r="11" customFormat="1" ht="22" customHeight="1" spans="1:5">
      <c r="A11" s="239" t="s">
        <v>71</v>
      </c>
      <c r="B11" s="239">
        <v>4352</v>
      </c>
      <c r="C11" s="239">
        <v>16380</v>
      </c>
      <c r="D11" s="237">
        <f t="shared" si="0"/>
        <v>2.76378676470588</v>
      </c>
      <c r="E11" s="238">
        <f t="shared" si="1"/>
        <v>12028</v>
      </c>
    </row>
    <row r="12" customFormat="1" ht="22" customHeight="1" spans="1:5">
      <c r="A12" s="239" t="s">
        <v>72</v>
      </c>
      <c r="B12" s="239">
        <v>1770</v>
      </c>
      <c r="C12" s="239">
        <v>4430</v>
      </c>
      <c r="D12" s="237">
        <f t="shared" si="0"/>
        <v>1.50282485875706</v>
      </c>
      <c r="E12" s="238">
        <f t="shared" si="1"/>
        <v>2660</v>
      </c>
    </row>
    <row r="13" customFormat="1" ht="22" customHeight="1" spans="1:5">
      <c r="A13" s="239" t="s">
        <v>73</v>
      </c>
      <c r="B13" s="239">
        <v>1153</v>
      </c>
      <c r="C13" s="239">
        <v>1834</v>
      </c>
      <c r="D13" s="237">
        <f t="shared" si="0"/>
        <v>0.590633130962706</v>
      </c>
      <c r="E13" s="238">
        <f t="shared" si="1"/>
        <v>681</v>
      </c>
    </row>
    <row r="14" customFormat="1" ht="22" customHeight="1" spans="1:5">
      <c r="A14" s="239" t="s">
        <v>74</v>
      </c>
      <c r="B14" s="239">
        <v>2415</v>
      </c>
      <c r="C14" s="239">
        <v>1200</v>
      </c>
      <c r="D14" s="237">
        <f t="shared" si="0"/>
        <v>-0.503105590062112</v>
      </c>
      <c r="E14" s="238">
        <f t="shared" si="1"/>
        <v>-1215</v>
      </c>
    </row>
    <row r="15" customFormat="1" ht="22" customHeight="1" spans="1:5">
      <c r="A15" s="239" t="s">
        <v>75</v>
      </c>
      <c r="B15" s="239">
        <v>13626</v>
      </c>
      <c r="C15" s="239">
        <v>2357</v>
      </c>
      <c r="D15" s="237">
        <f t="shared" si="0"/>
        <v>-0.827021869954499</v>
      </c>
      <c r="E15" s="238">
        <f t="shared" si="1"/>
        <v>-11269</v>
      </c>
    </row>
    <row r="16" customFormat="1" ht="22" customHeight="1" spans="1:5">
      <c r="A16" s="239" t="s">
        <v>76</v>
      </c>
      <c r="B16" s="239">
        <v>1036</v>
      </c>
      <c r="C16" s="239">
        <v>2621</v>
      </c>
      <c r="D16" s="237">
        <f t="shared" si="0"/>
        <v>1.52992277992278</v>
      </c>
      <c r="E16" s="238">
        <f t="shared" si="1"/>
        <v>1585</v>
      </c>
    </row>
    <row r="17" customFormat="1" ht="22" customHeight="1" spans="1:5">
      <c r="A17" s="239" t="s">
        <v>77</v>
      </c>
      <c r="B17" s="239">
        <v>2638</v>
      </c>
      <c r="C17" s="239">
        <v>1050</v>
      </c>
      <c r="D17" s="237">
        <f t="shared" si="0"/>
        <v>-0.601971190295679</v>
      </c>
      <c r="E17" s="238">
        <f t="shared" si="1"/>
        <v>-1588</v>
      </c>
    </row>
    <row r="18" customFormat="1" ht="22" customHeight="1" spans="1:5">
      <c r="A18" s="239" t="s">
        <v>78</v>
      </c>
      <c r="B18" s="239">
        <v>3799</v>
      </c>
      <c r="C18" s="239">
        <v>7493</v>
      </c>
      <c r="D18" s="237">
        <f t="shared" si="0"/>
        <v>0.97236114767044</v>
      </c>
      <c r="E18" s="238">
        <f t="shared" si="1"/>
        <v>3694</v>
      </c>
    </row>
    <row r="19" customFormat="1" ht="22" customHeight="1" spans="1:5">
      <c r="A19" s="239" t="s">
        <v>79</v>
      </c>
      <c r="B19" s="239">
        <v>8355</v>
      </c>
      <c r="C19" s="239">
        <v>3127</v>
      </c>
      <c r="D19" s="237">
        <f t="shared" si="0"/>
        <v>-0.625733093955715</v>
      </c>
      <c r="E19" s="238">
        <f t="shared" si="1"/>
        <v>-5228</v>
      </c>
    </row>
    <row r="20" customFormat="1" ht="22" customHeight="1" spans="1:5">
      <c r="A20" s="239" t="s">
        <v>80</v>
      </c>
      <c r="B20" s="239">
        <v>477</v>
      </c>
      <c r="C20" s="239">
        <v>500</v>
      </c>
      <c r="D20" s="237">
        <f t="shared" si="0"/>
        <v>0.0482180293501048</v>
      </c>
      <c r="E20" s="238">
        <f t="shared" si="1"/>
        <v>23</v>
      </c>
    </row>
    <row r="21" s="226" customFormat="1" ht="22" customHeight="1" spans="1:5">
      <c r="A21" s="236" t="s">
        <v>81</v>
      </c>
      <c r="B21" s="236">
        <f>B22+B28+B29+B30+B31</f>
        <v>12265</v>
      </c>
      <c r="C21" s="236">
        <f>C22+C28+C29+C30+C31</f>
        <v>13016</v>
      </c>
      <c r="D21" s="237">
        <f t="shared" si="0"/>
        <v>0.0612311455360783</v>
      </c>
      <c r="E21" s="238">
        <f t="shared" si="1"/>
        <v>751</v>
      </c>
    </row>
    <row r="22" customFormat="1" ht="22" customHeight="1" spans="1:5">
      <c r="A22" s="239" t="s">
        <v>82</v>
      </c>
      <c r="B22" s="239">
        <f>SUM(B23:B27)</f>
        <v>6062</v>
      </c>
      <c r="C22" s="239">
        <f>SUM(C23:C27)</f>
        <v>7140</v>
      </c>
      <c r="D22" s="237">
        <f t="shared" si="0"/>
        <v>0.177829099307159</v>
      </c>
      <c r="E22" s="238">
        <f t="shared" si="1"/>
        <v>1078</v>
      </c>
    </row>
    <row r="23" customFormat="1" ht="22" customHeight="1" spans="1:5">
      <c r="A23" s="239" t="s">
        <v>83</v>
      </c>
      <c r="B23" s="239">
        <v>2285</v>
      </c>
      <c r="C23" s="239">
        <v>3000</v>
      </c>
      <c r="D23" s="237">
        <f t="shared" ref="D23:D31" si="2">E23/B23</f>
        <v>0.312910284463895</v>
      </c>
      <c r="E23" s="238">
        <f t="shared" si="1"/>
        <v>715</v>
      </c>
    </row>
    <row r="24" customFormat="1" ht="22" customHeight="1" spans="1:5">
      <c r="A24" s="239" t="s">
        <v>84</v>
      </c>
      <c r="B24" s="239">
        <v>308</v>
      </c>
      <c r="C24" s="239">
        <v>310</v>
      </c>
      <c r="D24" s="237">
        <f t="shared" si="2"/>
        <v>0.00649350649350649</v>
      </c>
      <c r="E24" s="238">
        <f t="shared" ref="E24:E31" si="3">C24-B24</f>
        <v>2</v>
      </c>
    </row>
    <row r="25" customFormat="1" ht="22" customHeight="1" spans="1:5">
      <c r="A25" s="239" t="s">
        <v>85</v>
      </c>
      <c r="B25" s="239">
        <v>232</v>
      </c>
      <c r="C25" s="239">
        <v>3100</v>
      </c>
      <c r="D25" s="237">
        <f t="shared" si="2"/>
        <v>12.3620689655172</v>
      </c>
      <c r="E25" s="238">
        <f t="shared" si="3"/>
        <v>2868</v>
      </c>
    </row>
    <row r="26" customFormat="1" ht="22" customHeight="1" spans="1:5">
      <c r="A26" s="239" t="s">
        <v>86</v>
      </c>
      <c r="B26" s="239">
        <v>2579</v>
      </c>
      <c r="C26" s="239"/>
      <c r="D26" s="237">
        <f t="shared" si="2"/>
        <v>-1</v>
      </c>
      <c r="E26" s="238">
        <f t="shared" si="3"/>
        <v>-2579</v>
      </c>
    </row>
    <row r="27" customFormat="1" ht="22" customHeight="1" spans="1:5">
      <c r="A27" s="239" t="s">
        <v>87</v>
      </c>
      <c r="B27" s="239">
        <v>658</v>
      </c>
      <c r="C27" s="239">
        <v>730</v>
      </c>
      <c r="D27" s="237">
        <f t="shared" si="2"/>
        <v>0.109422492401216</v>
      </c>
      <c r="E27" s="238">
        <f t="shared" si="3"/>
        <v>72</v>
      </c>
    </row>
    <row r="28" customFormat="1" ht="22" customHeight="1" spans="1:5">
      <c r="A28" s="239" t="s">
        <v>88</v>
      </c>
      <c r="B28" s="239">
        <v>1509</v>
      </c>
      <c r="C28" s="239">
        <v>1380</v>
      </c>
      <c r="D28" s="237">
        <f t="shared" si="2"/>
        <v>-0.0854870775347912</v>
      </c>
      <c r="E28" s="238">
        <f t="shared" si="3"/>
        <v>-129</v>
      </c>
    </row>
    <row r="29" customFormat="1" ht="22" customHeight="1" spans="1:5">
      <c r="A29" s="239" t="s">
        <v>89</v>
      </c>
      <c r="B29" s="239">
        <v>1080</v>
      </c>
      <c r="C29" s="239">
        <v>960</v>
      </c>
      <c r="D29" s="237">
        <f t="shared" si="2"/>
        <v>-0.111111111111111</v>
      </c>
      <c r="E29" s="238">
        <f t="shared" si="3"/>
        <v>-120</v>
      </c>
    </row>
    <row r="30" customFormat="1" ht="22" customHeight="1" spans="1:5">
      <c r="A30" s="239" t="s">
        <v>90</v>
      </c>
      <c r="B30" s="239">
        <v>914</v>
      </c>
      <c r="C30" s="239">
        <v>516</v>
      </c>
      <c r="D30" s="237">
        <f t="shared" si="2"/>
        <v>-0.435448577680525</v>
      </c>
      <c r="E30" s="238">
        <f t="shared" si="3"/>
        <v>-398</v>
      </c>
    </row>
    <row r="31" customFormat="1" ht="22" customHeight="1" spans="1:5">
      <c r="A31" s="239" t="s">
        <v>91</v>
      </c>
      <c r="B31" s="239">
        <v>2700</v>
      </c>
      <c r="C31" s="239">
        <v>3020</v>
      </c>
      <c r="D31" s="237">
        <f t="shared" si="2"/>
        <v>0.118518518518519</v>
      </c>
      <c r="E31" s="238">
        <f t="shared" si="3"/>
        <v>320</v>
      </c>
    </row>
  </sheetData>
  <mergeCells count="5">
    <mergeCell ref="A2:E2"/>
    <mergeCell ref="D4:E4"/>
    <mergeCell ref="A4:A5"/>
    <mergeCell ref="B4:B5"/>
    <mergeCell ref="C4:C5"/>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30"/>
  <sheetViews>
    <sheetView workbookViewId="0">
      <selection activeCell="C7" sqref="C7"/>
    </sheetView>
  </sheetViews>
  <sheetFormatPr defaultColWidth="7.775" defaultRowHeight="14.25"/>
  <cols>
    <col min="1" max="1" width="30.75" style="1" customWidth="1"/>
    <col min="2" max="5" width="14.25" style="1" customWidth="1"/>
    <col min="6" max="247" width="7.775" style="1"/>
    <col min="248" max="16382" width="7.775" style="43"/>
  </cols>
  <sheetData>
    <row r="1" s="43" customFormat="1" spans="1:16384">
      <c r="A1" s="119" t="s">
        <v>2040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XFC1"/>
      <c r="XFD1"/>
    </row>
    <row r="2" s="1" customFormat="1" ht="33" customHeight="1" spans="1:5">
      <c r="A2" s="207" t="s">
        <v>2041</v>
      </c>
      <c r="B2" s="207"/>
      <c r="C2" s="207"/>
      <c r="D2" s="207"/>
      <c r="E2" s="207"/>
    </row>
    <row r="3" s="205" customFormat="1" ht="24" customHeight="1" spans="1:5">
      <c r="A3" s="208"/>
      <c r="B3" s="209"/>
      <c r="C3" s="209"/>
      <c r="D3" s="210" t="s">
        <v>60</v>
      </c>
      <c r="E3" s="210"/>
    </row>
    <row r="4" s="150" customFormat="1" ht="26" customHeight="1" spans="1:5">
      <c r="A4" s="211" t="s">
        <v>770</v>
      </c>
      <c r="B4" s="212" t="s">
        <v>772</v>
      </c>
      <c r="C4" s="212" t="s">
        <v>2042</v>
      </c>
      <c r="D4" s="16" t="s">
        <v>63</v>
      </c>
      <c r="E4" s="16"/>
    </row>
    <row r="5" s="150" customFormat="1" ht="26" customHeight="1" spans="1:5">
      <c r="A5" s="211"/>
      <c r="B5" s="212"/>
      <c r="C5" s="212"/>
      <c r="D5" s="16" t="s">
        <v>64</v>
      </c>
      <c r="E5" s="16" t="s">
        <v>773</v>
      </c>
    </row>
    <row r="6" s="1" customFormat="1" ht="24" customHeight="1" spans="1:5">
      <c r="A6" s="213" t="s">
        <v>774</v>
      </c>
      <c r="B6" s="214">
        <f>SUM(B7:B28)</f>
        <v>361140</v>
      </c>
      <c r="C6" s="214">
        <f>SUM(C7:C29)</f>
        <v>222556</v>
      </c>
      <c r="D6" s="215">
        <f t="shared" ref="D6:D20" si="0">E6/B6</f>
        <v>-0.383740377692862</v>
      </c>
      <c r="E6" s="214">
        <f>C6-B6</f>
        <v>-138584</v>
      </c>
    </row>
    <row r="7" s="1" customFormat="1" ht="24" customHeight="1" spans="1:5">
      <c r="A7" s="216" t="s">
        <v>775</v>
      </c>
      <c r="B7" s="217">
        <v>50318</v>
      </c>
      <c r="C7" s="218">
        <v>57601</v>
      </c>
      <c r="D7" s="219">
        <f t="shared" si="0"/>
        <v>0.144739457053142</v>
      </c>
      <c r="E7" s="218">
        <f t="shared" ref="E7:E28" si="1">C7-B7</f>
        <v>7283</v>
      </c>
    </row>
    <row r="8" s="1" customFormat="1" ht="24" customHeight="1" spans="1:5">
      <c r="A8" s="216" t="s">
        <v>776</v>
      </c>
      <c r="B8" s="217"/>
      <c r="C8" s="218"/>
      <c r="D8" s="219"/>
      <c r="E8" s="218">
        <f t="shared" si="1"/>
        <v>0</v>
      </c>
    </row>
    <row r="9" s="1" customFormat="1" ht="24" customHeight="1" spans="1:5">
      <c r="A9" s="216" t="s">
        <v>777</v>
      </c>
      <c r="B9" s="217">
        <v>17271</v>
      </c>
      <c r="C9" s="220">
        <v>15008</v>
      </c>
      <c r="D9" s="219">
        <f t="shared" si="0"/>
        <v>-0.131028892362921</v>
      </c>
      <c r="E9" s="218">
        <f t="shared" si="1"/>
        <v>-2263</v>
      </c>
    </row>
    <row r="10" s="1" customFormat="1" ht="24" customHeight="1" spans="1:5">
      <c r="A10" s="221" t="s">
        <v>778</v>
      </c>
      <c r="B10" s="217">
        <v>69774</v>
      </c>
      <c r="C10" s="220">
        <v>54774</v>
      </c>
      <c r="D10" s="219">
        <f t="shared" si="0"/>
        <v>-0.214979791899561</v>
      </c>
      <c r="E10" s="218">
        <f t="shared" si="1"/>
        <v>-15000</v>
      </c>
    </row>
    <row r="11" s="1" customFormat="1" ht="24" customHeight="1" spans="1:5">
      <c r="A11" s="216" t="s">
        <v>779</v>
      </c>
      <c r="B11" s="217">
        <v>431</v>
      </c>
      <c r="C11" s="220">
        <v>124</v>
      </c>
      <c r="D11" s="219">
        <f t="shared" si="0"/>
        <v>-0.712296983758701</v>
      </c>
      <c r="E11" s="218">
        <f t="shared" si="1"/>
        <v>-307</v>
      </c>
    </row>
    <row r="12" s="1" customFormat="1" ht="24" customHeight="1" spans="1:5">
      <c r="A12" s="216" t="s">
        <v>780</v>
      </c>
      <c r="B12" s="217">
        <v>6894</v>
      </c>
      <c r="C12" s="220">
        <v>3073</v>
      </c>
      <c r="D12" s="219">
        <f t="shared" si="0"/>
        <v>-0.554250072526835</v>
      </c>
      <c r="E12" s="218">
        <f t="shared" si="1"/>
        <v>-3821</v>
      </c>
    </row>
    <row r="13" s="1" customFormat="1" ht="24" customHeight="1" spans="1:5">
      <c r="A13" s="216" t="s">
        <v>781</v>
      </c>
      <c r="B13" s="217">
        <v>40311</v>
      </c>
      <c r="C13" s="220">
        <v>6182</v>
      </c>
      <c r="D13" s="219">
        <f t="shared" si="0"/>
        <v>-0.846642355684553</v>
      </c>
      <c r="E13" s="218">
        <f t="shared" si="1"/>
        <v>-34129</v>
      </c>
    </row>
    <row r="14" s="1" customFormat="1" ht="24" customHeight="1" spans="1:5">
      <c r="A14" s="216" t="s">
        <v>782</v>
      </c>
      <c r="B14" s="217">
        <v>28874</v>
      </c>
      <c r="C14" s="220">
        <v>13452</v>
      </c>
      <c r="D14" s="219">
        <f t="shared" si="0"/>
        <v>-0.534113735540625</v>
      </c>
      <c r="E14" s="218">
        <f t="shared" si="1"/>
        <v>-15422</v>
      </c>
    </row>
    <row r="15" s="1" customFormat="1" ht="24" customHeight="1" spans="1:5">
      <c r="A15" s="216" t="s">
        <v>783</v>
      </c>
      <c r="B15" s="217">
        <v>2064</v>
      </c>
      <c r="C15" s="220"/>
      <c r="D15" s="219"/>
      <c r="E15" s="218">
        <f t="shared" si="1"/>
        <v>-2064</v>
      </c>
    </row>
    <row r="16" s="1" customFormat="1" ht="24" customHeight="1" spans="1:5">
      <c r="A16" s="216" t="s">
        <v>784</v>
      </c>
      <c r="B16" s="217">
        <v>13508</v>
      </c>
      <c r="C16" s="220">
        <v>7041</v>
      </c>
      <c r="D16" s="219">
        <f t="shared" si="0"/>
        <v>-0.478753331359195</v>
      </c>
      <c r="E16" s="218">
        <f t="shared" si="1"/>
        <v>-6467</v>
      </c>
    </row>
    <row r="17" s="1" customFormat="1" ht="24" customHeight="1" spans="1:5">
      <c r="A17" s="216" t="s">
        <v>785</v>
      </c>
      <c r="B17" s="217">
        <v>83575</v>
      </c>
      <c r="C17" s="220">
        <v>19147</v>
      </c>
      <c r="D17" s="219">
        <f t="shared" si="0"/>
        <v>-0.77090038887227</v>
      </c>
      <c r="E17" s="218">
        <f t="shared" si="1"/>
        <v>-64428</v>
      </c>
    </row>
    <row r="18" s="1" customFormat="1" ht="24" customHeight="1" spans="1:5">
      <c r="A18" s="222" t="s">
        <v>786</v>
      </c>
      <c r="B18" s="217">
        <v>32465</v>
      </c>
      <c r="C18" s="220">
        <v>3191</v>
      </c>
      <c r="D18" s="219">
        <f t="shared" si="0"/>
        <v>-0.901709533343601</v>
      </c>
      <c r="E18" s="218">
        <f t="shared" si="1"/>
        <v>-29274</v>
      </c>
    </row>
    <row r="19" s="1" customFormat="1" ht="24" customHeight="1" spans="1:5">
      <c r="A19" s="222" t="s">
        <v>787</v>
      </c>
      <c r="B19" s="217">
        <v>2795</v>
      </c>
      <c r="C19" s="220">
        <v>1185</v>
      </c>
      <c r="D19" s="219">
        <f t="shared" si="0"/>
        <v>-0.57602862254025</v>
      </c>
      <c r="E19" s="218">
        <f t="shared" si="1"/>
        <v>-1610</v>
      </c>
    </row>
    <row r="20" s="1" customFormat="1" ht="24" customHeight="1" spans="1:5">
      <c r="A20" s="222" t="s">
        <v>788</v>
      </c>
      <c r="B20" s="217">
        <v>374</v>
      </c>
      <c r="C20" s="220"/>
      <c r="D20" s="219"/>
      <c r="E20" s="218">
        <f t="shared" si="1"/>
        <v>-374</v>
      </c>
    </row>
    <row r="21" s="1" customFormat="1" ht="24" customHeight="1" spans="1:5">
      <c r="A21" s="222" t="s">
        <v>789</v>
      </c>
      <c r="B21" s="217">
        <v>15</v>
      </c>
      <c r="C21" s="218"/>
      <c r="D21" s="219"/>
      <c r="E21" s="218">
        <f t="shared" si="1"/>
        <v>-15</v>
      </c>
    </row>
    <row r="22" s="1" customFormat="1" ht="24" customHeight="1" spans="1:5">
      <c r="A22" s="222" t="s">
        <v>790</v>
      </c>
      <c r="B22" s="217">
        <v>4065</v>
      </c>
      <c r="C22" s="218">
        <v>2331</v>
      </c>
      <c r="D22" s="219">
        <f t="shared" ref="D22:D24" si="2">E22/B22</f>
        <v>-0.426568265682657</v>
      </c>
      <c r="E22" s="218">
        <f t="shared" si="1"/>
        <v>-1734</v>
      </c>
    </row>
    <row r="23" s="1" customFormat="1" ht="24" customHeight="1" spans="1:5">
      <c r="A23" s="216" t="s">
        <v>791</v>
      </c>
      <c r="B23" s="217">
        <v>428</v>
      </c>
      <c r="C23" s="218"/>
      <c r="D23" s="219"/>
      <c r="E23" s="218">
        <f t="shared" si="1"/>
        <v>-428</v>
      </c>
    </row>
    <row r="24" s="1" customFormat="1" ht="24" customHeight="1" spans="1:5">
      <c r="A24" s="216" t="s">
        <v>792</v>
      </c>
      <c r="B24" s="217">
        <v>175</v>
      </c>
      <c r="C24" s="218"/>
      <c r="D24" s="219"/>
      <c r="E24" s="218">
        <f t="shared" si="1"/>
        <v>-175</v>
      </c>
    </row>
    <row r="25" s="1" customFormat="1" ht="24" customHeight="1" spans="1:5">
      <c r="A25" s="216" t="s">
        <v>793</v>
      </c>
      <c r="B25" s="217"/>
      <c r="C25" s="218"/>
      <c r="D25" s="219"/>
      <c r="E25" s="218"/>
    </row>
    <row r="26" s="1" customFormat="1" ht="24" customHeight="1" spans="1:5">
      <c r="A26" s="216" t="s">
        <v>794</v>
      </c>
      <c r="B26" s="217">
        <v>703</v>
      </c>
      <c r="C26" s="218">
        <v>4000</v>
      </c>
      <c r="D26" s="219"/>
      <c r="E26" s="218">
        <f>C26-B26</f>
        <v>3297</v>
      </c>
    </row>
    <row r="27" s="1" customFormat="1" ht="24" customHeight="1" spans="1:5">
      <c r="A27" s="222" t="s">
        <v>795</v>
      </c>
      <c r="B27" s="217"/>
      <c r="C27" s="218">
        <v>28220</v>
      </c>
      <c r="D27" s="219"/>
      <c r="E27" s="218">
        <f>C27-B27</f>
        <v>28220</v>
      </c>
    </row>
    <row r="28" s="1" customFormat="1" ht="24" customHeight="1" spans="1:5">
      <c r="A28" s="222" t="s">
        <v>796</v>
      </c>
      <c r="B28" s="217">
        <v>7100</v>
      </c>
      <c r="C28" s="218">
        <v>7217</v>
      </c>
      <c r="D28" s="219">
        <f>E28/B28</f>
        <v>0.0164788732394366</v>
      </c>
      <c r="E28" s="218">
        <f>C28-B28</f>
        <v>117</v>
      </c>
    </row>
    <row r="29" s="206" customFormat="1" ht="24" customHeight="1" spans="1:5">
      <c r="A29" s="223" t="s">
        <v>797</v>
      </c>
      <c r="B29" s="217">
        <v>38</v>
      </c>
      <c r="C29" s="224">
        <v>10</v>
      </c>
      <c r="D29" s="219">
        <f>E29/B29</f>
        <v>-0.736842105263158</v>
      </c>
      <c r="E29" s="218">
        <f>C29-B29</f>
        <v>-28</v>
      </c>
    </row>
    <row r="30" s="1" customFormat="1" ht="26" customHeight="1"/>
  </sheetData>
  <mergeCells count="6">
    <mergeCell ref="A2:E2"/>
    <mergeCell ref="D3:E3"/>
    <mergeCell ref="D4:E4"/>
    <mergeCell ref="A4:A5"/>
    <mergeCell ref="B4:B5"/>
    <mergeCell ref="C4:C5"/>
  </mergeCells>
  <pageMargins left="0.75" right="0.75" top="1" bottom="1" header="0.5" footer="0.5"/>
  <pageSetup paperSize="9" scale="9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78"/>
  <sheetViews>
    <sheetView workbookViewId="0">
      <selection activeCell="D13" sqref="D13"/>
    </sheetView>
  </sheetViews>
  <sheetFormatPr defaultColWidth="12.1833333333333" defaultRowHeight="17" customHeight="1" outlineLevelCol="2"/>
  <cols>
    <col min="1" max="1" width="9.86666666666667" style="1" customWidth="1"/>
    <col min="2" max="2" width="54.2333333333333" style="1" customWidth="1"/>
    <col min="3" max="3" width="26" style="56" customWidth="1"/>
    <col min="4" max="256" width="12.1833333333333" style="1" customWidth="1"/>
    <col min="257" max="16384" width="12.1833333333333" style="1"/>
  </cols>
  <sheetData>
    <row r="1" customHeight="1" spans="1:1">
      <c r="A1" s="1" t="s">
        <v>2043</v>
      </c>
    </row>
    <row r="2" s="1" customFormat="1" ht="34" customHeight="1" spans="1:3">
      <c r="A2" s="7" t="s">
        <v>2044</v>
      </c>
      <c r="B2" s="7"/>
      <c r="C2" s="200"/>
    </row>
    <row r="3" s="1" customFormat="1" customHeight="1" spans="1:3">
      <c r="A3" s="14" t="s">
        <v>60</v>
      </c>
      <c r="B3" s="14"/>
      <c r="C3" s="57"/>
    </row>
    <row r="4" s="1" customFormat="1" ht="17.25" customHeight="1" spans="1:3">
      <c r="A4" s="9" t="s">
        <v>95</v>
      </c>
      <c r="B4" s="9" t="s">
        <v>96</v>
      </c>
      <c r="C4" s="61" t="s">
        <v>97</v>
      </c>
    </row>
    <row r="5" s="1" customFormat="1" customHeight="1" spans="1:3">
      <c r="A5" s="130"/>
      <c r="B5" s="9" t="s">
        <v>800</v>
      </c>
      <c r="C5" s="60">
        <f>SUM(C6,C251,C290,C309,C398,C453,C509,C565,C683,C754,C833,C856,C981,C1045,C1111,C1131,C1160,C1170,C1235,C1253,C1306,C1364,C1363,C1367,C1375)</f>
        <v>222555.827582</v>
      </c>
    </row>
    <row r="6" s="1" customFormat="1" customHeight="1" spans="1:3">
      <c r="A6" s="130">
        <v>201</v>
      </c>
      <c r="B6" s="133" t="s">
        <v>801</v>
      </c>
      <c r="C6" s="60">
        <f>SUM(C7+C19+C28+C39+C50+C61+C72+C84+C93+C106+C116+C125+C136+C150+C157+C165+C171+C178+C185+C192+C199+C205+C213+C219+C225+C231+C248)</f>
        <v>57601</v>
      </c>
    </row>
    <row r="7" s="1" customFormat="1" customHeight="1" spans="1:3">
      <c r="A7" s="130">
        <v>20101</v>
      </c>
      <c r="B7" s="133" t="s">
        <v>802</v>
      </c>
      <c r="C7" s="60">
        <f>SUM(C8:C18)</f>
        <v>877.09</v>
      </c>
    </row>
    <row r="8" s="1" customFormat="1" customHeight="1" spans="1:3">
      <c r="A8" s="130">
        <v>2010101</v>
      </c>
      <c r="B8" s="130" t="s">
        <v>803</v>
      </c>
      <c r="C8" s="60">
        <v>654.08</v>
      </c>
    </row>
    <row r="9" s="1" customFormat="1" customHeight="1" spans="1:3">
      <c r="A9" s="130">
        <v>2010102</v>
      </c>
      <c r="B9" s="130" t="s">
        <v>804</v>
      </c>
      <c r="C9" s="60">
        <v>99</v>
      </c>
    </row>
    <row r="10" s="1" customFormat="1" customHeight="1" spans="1:3">
      <c r="A10" s="130">
        <v>2010103</v>
      </c>
      <c r="B10" s="130" t="s">
        <v>805</v>
      </c>
      <c r="C10" s="60">
        <v>15</v>
      </c>
    </row>
    <row r="11" s="1" customFormat="1" customHeight="1" spans="1:3">
      <c r="A11" s="130">
        <v>2010104</v>
      </c>
      <c r="B11" s="130" t="s">
        <v>806</v>
      </c>
      <c r="C11" s="60">
        <v>20</v>
      </c>
    </row>
    <row r="12" s="1" customFormat="1" customHeight="1" spans="1:3">
      <c r="A12" s="130">
        <v>2010105</v>
      </c>
      <c r="B12" s="130" t="s">
        <v>807</v>
      </c>
      <c r="C12" s="60">
        <v>0</v>
      </c>
    </row>
    <row r="13" s="1" customFormat="1" customHeight="1" spans="1:3">
      <c r="A13" s="130">
        <v>2010106</v>
      </c>
      <c r="B13" s="130" t="s">
        <v>808</v>
      </c>
      <c r="C13" s="60">
        <v>20</v>
      </c>
    </row>
    <row r="14" s="1" customFormat="1" customHeight="1" spans="1:3">
      <c r="A14" s="130">
        <v>2010107</v>
      </c>
      <c r="B14" s="130" t="s">
        <v>809</v>
      </c>
      <c r="C14" s="60">
        <v>40</v>
      </c>
    </row>
    <row r="15" s="1" customFormat="1" customHeight="1" spans="1:3">
      <c r="A15" s="130">
        <v>2010108</v>
      </c>
      <c r="B15" s="130" t="s">
        <v>810</v>
      </c>
      <c r="C15" s="60">
        <v>5</v>
      </c>
    </row>
    <row r="16" s="1" customFormat="1" customHeight="1" spans="1:3">
      <c r="A16" s="130">
        <v>2010109</v>
      </c>
      <c r="B16" s="130" t="s">
        <v>811</v>
      </c>
      <c r="C16" s="60">
        <v>0</v>
      </c>
    </row>
    <row r="17" s="1" customFormat="1" customHeight="1" spans="1:3">
      <c r="A17" s="130">
        <v>2010150</v>
      </c>
      <c r="B17" s="130" t="s">
        <v>812</v>
      </c>
      <c r="C17" s="60">
        <v>0</v>
      </c>
    </row>
    <row r="18" s="1" customFormat="1" customHeight="1" spans="1:3">
      <c r="A18" s="130">
        <v>2010199</v>
      </c>
      <c r="B18" s="130" t="s">
        <v>813</v>
      </c>
      <c r="C18" s="60">
        <v>24.01</v>
      </c>
    </row>
    <row r="19" s="1" customFormat="1" customHeight="1" spans="1:3">
      <c r="A19" s="130">
        <v>20102</v>
      </c>
      <c r="B19" s="133" t="s">
        <v>814</v>
      </c>
      <c r="C19" s="60">
        <f>SUM(C20:C27)</f>
        <v>615.19</v>
      </c>
    </row>
    <row r="20" s="1" customFormat="1" customHeight="1" spans="1:3">
      <c r="A20" s="130">
        <v>2010201</v>
      </c>
      <c r="B20" s="130" t="s">
        <v>803</v>
      </c>
      <c r="C20" s="60">
        <v>490.19</v>
      </c>
    </row>
    <row r="21" s="1" customFormat="1" customHeight="1" spans="1:3">
      <c r="A21" s="130">
        <v>2010202</v>
      </c>
      <c r="B21" s="130" t="s">
        <v>804</v>
      </c>
      <c r="C21" s="60">
        <v>55.5</v>
      </c>
    </row>
    <row r="22" s="1" customFormat="1" customHeight="1" spans="1:3">
      <c r="A22" s="130">
        <v>2010203</v>
      </c>
      <c r="B22" s="130" t="s">
        <v>805</v>
      </c>
      <c r="C22" s="60">
        <v>0</v>
      </c>
    </row>
    <row r="23" s="1" customFormat="1" customHeight="1" spans="1:3">
      <c r="A23" s="130">
        <v>2010204</v>
      </c>
      <c r="B23" s="130" t="s">
        <v>815</v>
      </c>
      <c r="C23" s="60">
        <v>19</v>
      </c>
    </row>
    <row r="24" s="1" customFormat="1" customHeight="1" spans="1:3">
      <c r="A24" s="130">
        <v>2010205</v>
      </c>
      <c r="B24" s="130" t="s">
        <v>816</v>
      </c>
      <c r="C24" s="60">
        <v>8</v>
      </c>
    </row>
    <row r="25" s="1" customFormat="1" customHeight="1" spans="1:3">
      <c r="A25" s="130">
        <v>2010206</v>
      </c>
      <c r="B25" s="130" t="s">
        <v>817</v>
      </c>
      <c r="C25" s="60">
        <v>0</v>
      </c>
    </row>
    <row r="26" s="1" customFormat="1" customHeight="1" spans="1:3">
      <c r="A26" s="130">
        <v>2010250</v>
      </c>
      <c r="B26" s="130" t="s">
        <v>812</v>
      </c>
      <c r="C26" s="60">
        <v>0</v>
      </c>
    </row>
    <row r="27" s="1" customFormat="1" customHeight="1" spans="1:3">
      <c r="A27" s="130">
        <v>2010299</v>
      </c>
      <c r="B27" s="130" t="s">
        <v>818</v>
      </c>
      <c r="C27" s="60">
        <v>42.5</v>
      </c>
    </row>
    <row r="28" s="1" customFormat="1" customHeight="1" spans="1:3">
      <c r="A28" s="130">
        <v>20103</v>
      </c>
      <c r="B28" s="133" t="s">
        <v>819</v>
      </c>
      <c r="C28" s="60">
        <f>SUM(C29:C38)</f>
        <v>28270.41</v>
      </c>
    </row>
    <row r="29" s="1" customFormat="1" customHeight="1" spans="1:3">
      <c r="A29" s="130">
        <v>2010301</v>
      </c>
      <c r="B29" s="130" t="s">
        <v>803</v>
      </c>
      <c r="C29" s="60">
        <v>14595</v>
      </c>
    </row>
    <row r="30" s="1" customFormat="1" customHeight="1" spans="1:3">
      <c r="A30" s="130">
        <v>2010302</v>
      </c>
      <c r="B30" s="130" t="s">
        <v>804</v>
      </c>
      <c r="C30" s="60">
        <v>2609.37</v>
      </c>
    </row>
    <row r="31" s="1" customFormat="1" customHeight="1" spans="1:3">
      <c r="A31" s="130">
        <v>2010303</v>
      </c>
      <c r="B31" s="130" t="s">
        <v>805</v>
      </c>
      <c r="C31" s="60">
        <v>2906.07</v>
      </c>
    </row>
    <row r="32" s="1" customFormat="1" customHeight="1" spans="1:3">
      <c r="A32" s="130">
        <v>2010304</v>
      </c>
      <c r="B32" s="130" t="s">
        <v>820</v>
      </c>
      <c r="C32" s="60">
        <v>271</v>
      </c>
    </row>
    <row r="33" s="1" customFormat="1" customHeight="1" spans="1:3">
      <c r="A33" s="130">
        <v>2010305</v>
      </c>
      <c r="B33" s="130" t="s">
        <v>821</v>
      </c>
      <c r="C33" s="60">
        <v>230</v>
      </c>
    </row>
    <row r="34" s="1" customFormat="1" customHeight="1" spans="1:3">
      <c r="A34" s="130">
        <v>2010306</v>
      </c>
      <c r="B34" s="130" t="s">
        <v>822</v>
      </c>
      <c r="C34" s="60">
        <v>611.68</v>
      </c>
    </row>
    <row r="35" s="1" customFormat="1" customHeight="1" spans="1:3">
      <c r="A35" s="130">
        <v>2010308</v>
      </c>
      <c r="B35" s="130" t="s">
        <v>823</v>
      </c>
      <c r="C35" s="60">
        <v>311.64</v>
      </c>
    </row>
    <row r="36" s="1" customFormat="1" customHeight="1" spans="1:3">
      <c r="A36" s="130">
        <v>2010309</v>
      </c>
      <c r="B36" s="130" t="s">
        <v>824</v>
      </c>
      <c r="C36" s="60">
        <v>0</v>
      </c>
    </row>
    <row r="37" s="1" customFormat="1" customHeight="1" spans="1:3">
      <c r="A37" s="130">
        <v>2010350</v>
      </c>
      <c r="B37" s="130" t="s">
        <v>812</v>
      </c>
      <c r="C37" s="60">
        <v>2385.29</v>
      </c>
    </row>
    <row r="38" s="1" customFormat="1" customHeight="1" spans="1:3">
      <c r="A38" s="130">
        <v>2010399</v>
      </c>
      <c r="B38" s="130" t="s">
        <v>825</v>
      </c>
      <c r="C38" s="60">
        <v>4350.36</v>
      </c>
    </row>
    <row r="39" s="1" customFormat="1" customHeight="1" spans="1:3">
      <c r="A39" s="130">
        <v>20104</v>
      </c>
      <c r="B39" s="133" t="s">
        <v>826</v>
      </c>
      <c r="C39" s="60">
        <f>SUM(C40:C49)</f>
        <v>1613.75</v>
      </c>
    </row>
    <row r="40" s="1" customFormat="1" customHeight="1" spans="1:3">
      <c r="A40" s="130">
        <v>2010401</v>
      </c>
      <c r="B40" s="130" t="s">
        <v>803</v>
      </c>
      <c r="C40" s="60">
        <v>766.71</v>
      </c>
    </row>
    <row r="41" s="1" customFormat="1" customHeight="1" spans="1:3">
      <c r="A41" s="130">
        <v>2010402</v>
      </c>
      <c r="B41" s="130" t="s">
        <v>804</v>
      </c>
      <c r="C41" s="60">
        <v>38.48</v>
      </c>
    </row>
    <row r="42" s="1" customFormat="1" customHeight="1" spans="1:3">
      <c r="A42" s="130">
        <v>2010403</v>
      </c>
      <c r="B42" s="130" t="s">
        <v>805</v>
      </c>
      <c r="C42" s="60">
        <v>0</v>
      </c>
    </row>
    <row r="43" s="1" customFormat="1" customHeight="1" spans="1:3">
      <c r="A43" s="130">
        <v>2010404</v>
      </c>
      <c r="B43" s="130" t="s">
        <v>827</v>
      </c>
      <c r="C43" s="60">
        <v>0</v>
      </c>
    </row>
    <row r="44" s="1" customFormat="1" customHeight="1" spans="1:3">
      <c r="A44" s="130">
        <v>2010405</v>
      </c>
      <c r="B44" s="130" t="s">
        <v>828</v>
      </c>
      <c r="C44" s="60">
        <v>0</v>
      </c>
    </row>
    <row r="45" s="1" customFormat="1" customHeight="1" spans="1:3">
      <c r="A45" s="130">
        <v>2010406</v>
      </c>
      <c r="B45" s="130" t="s">
        <v>829</v>
      </c>
      <c r="C45" s="60">
        <v>25</v>
      </c>
    </row>
    <row r="46" s="1" customFormat="1" customHeight="1" spans="1:3">
      <c r="A46" s="130">
        <v>2010407</v>
      </c>
      <c r="B46" s="130" t="s">
        <v>830</v>
      </c>
      <c r="C46" s="60">
        <v>0</v>
      </c>
    </row>
    <row r="47" s="1" customFormat="1" customHeight="1" spans="1:3">
      <c r="A47" s="130">
        <v>2010408</v>
      </c>
      <c r="B47" s="130" t="s">
        <v>831</v>
      </c>
      <c r="C47" s="60">
        <v>0</v>
      </c>
    </row>
    <row r="48" s="1" customFormat="1" customHeight="1" spans="1:3">
      <c r="A48" s="130">
        <v>2010450</v>
      </c>
      <c r="B48" s="130" t="s">
        <v>812</v>
      </c>
      <c r="C48" s="60">
        <v>319.95</v>
      </c>
    </row>
    <row r="49" s="1" customFormat="1" customHeight="1" spans="1:3">
      <c r="A49" s="130">
        <v>2010499</v>
      </c>
      <c r="B49" s="130" t="s">
        <v>832</v>
      </c>
      <c r="C49" s="60">
        <v>463.61</v>
      </c>
    </row>
    <row r="50" s="1" customFormat="1" customHeight="1" spans="1:3">
      <c r="A50" s="130">
        <v>20105</v>
      </c>
      <c r="B50" s="133" t="s">
        <v>833</v>
      </c>
      <c r="C50" s="60">
        <f>SUM(C51:C60)</f>
        <v>660.35</v>
      </c>
    </row>
    <row r="51" s="1" customFormat="1" customHeight="1" spans="1:3">
      <c r="A51" s="130">
        <v>2010501</v>
      </c>
      <c r="B51" s="130" t="s">
        <v>803</v>
      </c>
      <c r="C51" s="60">
        <v>542.95</v>
      </c>
    </row>
    <row r="52" s="1" customFormat="1" customHeight="1" spans="1:3">
      <c r="A52" s="130">
        <v>2010502</v>
      </c>
      <c r="B52" s="130" t="s">
        <v>804</v>
      </c>
      <c r="C52" s="60">
        <v>5.26</v>
      </c>
    </row>
    <row r="53" s="1" customFormat="1" customHeight="1" spans="1:3">
      <c r="A53" s="130">
        <v>2010503</v>
      </c>
      <c r="B53" s="130" t="s">
        <v>805</v>
      </c>
      <c r="C53" s="60">
        <v>0</v>
      </c>
    </row>
    <row r="54" s="1" customFormat="1" customHeight="1" spans="1:3">
      <c r="A54" s="130">
        <v>2010504</v>
      </c>
      <c r="B54" s="130" t="s">
        <v>834</v>
      </c>
      <c r="C54" s="60">
        <v>0</v>
      </c>
    </row>
    <row r="55" s="1" customFormat="1" customHeight="1" spans="1:3">
      <c r="A55" s="130">
        <v>2010505</v>
      </c>
      <c r="B55" s="130" t="s">
        <v>835</v>
      </c>
      <c r="C55" s="60">
        <v>16.5</v>
      </c>
    </row>
    <row r="56" s="1" customFormat="1" customHeight="1" spans="1:3">
      <c r="A56" s="130">
        <v>2010506</v>
      </c>
      <c r="B56" s="130" t="s">
        <v>836</v>
      </c>
      <c r="C56" s="60">
        <v>30</v>
      </c>
    </row>
    <row r="57" s="1" customFormat="1" customHeight="1" spans="1:3">
      <c r="A57" s="130">
        <v>2010507</v>
      </c>
      <c r="B57" s="130" t="s">
        <v>837</v>
      </c>
      <c r="C57" s="60">
        <v>30</v>
      </c>
    </row>
    <row r="58" s="1" customFormat="1" customHeight="1" spans="1:3">
      <c r="A58" s="130">
        <v>2010508</v>
      </c>
      <c r="B58" s="130" t="s">
        <v>838</v>
      </c>
      <c r="C58" s="60">
        <v>20</v>
      </c>
    </row>
    <row r="59" s="1" customFormat="1" customHeight="1" spans="1:3">
      <c r="A59" s="130">
        <v>2010550</v>
      </c>
      <c r="B59" s="130" t="s">
        <v>812</v>
      </c>
      <c r="C59" s="60">
        <v>0</v>
      </c>
    </row>
    <row r="60" s="1" customFormat="1" customHeight="1" spans="1:3">
      <c r="A60" s="130">
        <v>2010599</v>
      </c>
      <c r="B60" s="130" t="s">
        <v>839</v>
      </c>
      <c r="C60" s="60">
        <v>15.64</v>
      </c>
    </row>
    <row r="61" s="1" customFormat="1" customHeight="1" spans="1:3">
      <c r="A61" s="130">
        <v>20106</v>
      </c>
      <c r="B61" s="133" t="s">
        <v>840</v>
      </c>
      <c r="C61" s="60">
        <f>SUM(C62:C71)</f>
        <v>1985</v>
      </c>
    </row>
    <row r="62" s="1" customFormat="1" customHeight="1" spans="1:3">
      <c r="A62" s="130">
        <v>2010601</v>
      </c>
      <c r="B62" s="130" t="s">
        <v>803</v>
      </c>
      <c r="C62" s="60">
        <v>221</v>
      </c>
    </row>
    <row r="63" s="1" customFormat="1" customHeight="1" spans="1:3">
      <c r="A63" s="130">
        <v>2010602</v>
      </c>
      <c r="B63" s="130" t="s">
        <v>804</v>
      </c>
      <c r="C63" s="60">
        <v>0</v>
      </c>
    </row>
    <row r="64" s="1" customFormat="1" customHeight="1" spans="1:3">
      <c r="A64" s="130">
        <v>2010603</v>
      </c>
      <c r="B64" s="130" t="s">
        <v>805</v>
      </c>
      <c r="C64" s="60">
        <v>0</v>
      </c>
    </row>
    <row r="65" s="1" customFormat="1" customHeight="1" spans="1:3">
      <c r="A65" s="130">
        <v>2010604</v>
      </c>
      <c r="B65" s="130" t="s">
        <v>841</v>
      </c>
      <c r="C65" s="60">
        <v>8</v>
      </c>
    </row>
    <row r="66" s="1" customFormat="1" customHeight="1" spans="1:3">
      <c r="A66" s="130">
        <v>2010605</v>
      </c>
      <c r="B66" s="130" t="s">
        <v>842</v>
      </c>
      <c r="C66" s="60">
        <v>60</v>
      </c>
    </row>
    <row r="67" s="1" customFormat="1" customHeight="1" spans="1:3">
      <c r="A67" s="130">
        <v>2010606</v>
      </c>
      <c r="B67" s="130" t="s">
        <v>843</v>
      </c>
      <c r="C67" s="60">
        <v>250.08</v>
      </c>
    </row>
    <row r="68" s="1" customFormat="1" customHeight="1" spans="1:3">
      <c r="A68" s="130">
        <v>2010607</v>
      </c>
      <c r="B68" s="130" t="s">
        <v>844</v>
      </c>
      <c r="C68" s="60">
        <v>30</v>
      </c>
    </row>
    <row r="69" s="1" customFormat="1" customHeight="1" spans="1:3">
      <c r="A69" s="130">
        <v>2010608</v>
      </c>
      <c r="B69" s="130" t="s">
        <v>845</v>
      </c>
      <c r="C69" s="60">
        <v>0</v>
      </c>
    </row>
    <row r="70" s="1" customFormat="1" customHeight="1" spans="1:3">
      <c r="A70" s="130">
        <v>2010650</v>
      </c>
      <c r="B70" s="130" t="s">
        <v>812</v>
      </c>
      <c r="C70" s="60">
        <v>1406.92</v>
      </c>
    </row>
    <row r="71" s="1" customFormat="1" customHeight="1" spans="1:3">
      <c r="A71" s="130">
        <v>2010699</v>
      </c>
      <c r="B71" s="130" t="s">
        <v>846</v>
      </c>
      <c r="C71" s="60">
        <v>9</v>
      </c>
    </row>
    <row r="72" s="1" customFormat="1" customHeight="1" spans="1:3">
      <c r="A72" s="130">
        <v>20107</v>
      </c>
      <c r="B72" s="133" t="s">
        <v>847</v>
      </c>
      <c r="C72" s="60">
        <f>SUM(C73:C83)</f>
        <v>1400</v>
      </c>
    </row>
    <row r="73" s="1" customFormat="1" customHeight="1" spans="1:3">
      <c r="A73" s="130">
        <v>2010701</v>
      </c>
      <c r="B73" s="130" t="s">
        <v>803</v>
      </c>
      <c r="C73" s="60">
        <v>0</v>
      </c>
    </row>
    <row r="74" s="1" customFormat="1" customHeight="1" spans="1:3">
      <c r="A74" s="130">
        <v>2010702</v>
      </c>
      <c r="B74" s="130" t="s">
        <v>804</v>
      </c>
      <c r="C74" s="60">
        <v>0</v>
      </c>
    </row>
    <row r="75" s="1" customFormat="1" customHeight="1" spans="1:3">
      <c r="A75" s="130">
        <v>2010703</v>
      </c>
      <c r="B75" s="130" t="s">
        <v>805</v>
      </c>
      <c r="C75" s="60">
        <v>0</v>
      </c>
    </row>
    <row r="76" s="1" customFormat="1" customHeight="1" spans="1:3">
      <c r="A76" s="130">
        <v>2010704</v>
      </c>
      <c r="B76" s="130" t="s">
        <v>848</v>
      </c>
      <c r="C76" s="60">
        <v>0</v>
      </c>
    </row>
    <row r="77" s="1" customFormat="1" customHeight="1" spans="1:3">
      <c r="A77" s="130">
        <v>2010705</v>
      </c>
      <c r="B77" s="130" t="s">
        <v>849</v>
      </c>
      <c r="C77" s="60">
        <v>0</v>
      </c>
    </row>
    <row r="78" s="1" customFormat="1" customHeight="1" spans="1:3">
      <c r="A78" s="130">
        <v>2010706</v>
      </c>
      <c r="B78" s="130" t="s">
        <v>850</v>
      </c>
      <c r="C78" s="60">
        <v>0</v>
      </c>
    </row>
    <row r="79" s="1" customFormat="1" customHeight="1" spans="1:3">
      <c r="A79" s="130">
        <v>2010707</v>
      </c>
      <c r="B79" s="130" t="s">
        <v>851</v>
      </c>
      <c r="C79" s="60">
        <v>0</v>
      </c>
    </row>
    <row r="80" s="1" customFormat="1" customHeight="1" spans="1:3">
      <c r="A80" s="130">
        <v>2010708</v>
      </c>
      <c r="B80" s="130" t="s">
        <v>852</v>
      </c>
      <c r="C80" s="60">
        <v>0</v>
      </c>
    </row>
    <row r="81" s="1" customFormat="1" customHeight="1" spans="1:3">
      <c r="A81" s="130">
        <v>2010709</v>
      </c>
      <c r="B81" s="130" t="s">
        <v>844</v>
      </c>
      <c r="C81" s="60">
        <v>0</v>
      </c>
    </row>
    <row r="82" s="1" customFormat="1" customHeight="1" spans="1:3">
      <c r="A82" s="130">
        <v>2010750</v>
      </c>
      <c r="B82" s="130" t="s">
        <v>812</v>
      </c>
      <c r="C82" s="60">
        <v>0</v>
      </c>
    </row>
    <row r="83" s="1" customFormat="1" customHeight="1" spans="1:3">
      <c r="A83" s="130">
        <v>2010799</v>
      </c>
      <c r="B83" s="130" t="s">
        <v>853</v>
      </c>
      <c r="C83" s="60">
        <v>1400</v>
      </c>
    </row>
    <row r="84" s="1" customFormat="1" customHeight="1" spans="1:3">
      <c r="A84" s="130">
        <v>20108</v>
      </c>
      <c r="B84" s="133" t="s">
        <v>854</v>
      </c>
      <c r="C84" s="60">
        <f>SUM(C85:C92)</f>
        <v>522.46</v>
      </c>
    </row>
    <row r="85" s="1" customFormat="1" customHeight="1" spans="1:3">
      <c r="A85" s="130">
        <v>2010801</v>
      </c>
      <c r="B85" s="130" t="s">
        <v>803</v>
      </c>
      <c r="C85" s="60">
        <v>438.12</v>
      </c>
    </row>
    <row r="86" s="1" customFormat="1" customHeight="1" spans="1:3">
      <c r="A86" s="130">
        <v>2010802</v>
      </c>
      <c r="B86" s="130" t="s">
        <v>804</v>
      </c>
      <c r="C86" s="60">
        <v>13.94</v>
      </c>
    </row>
    <row r="87" s="1" customFormat="1" customHeight="1" spans="1:3">
      <c r="A87" s="130">
        <v>2010803</v>
      </c>
      <c r="B87" s="130" t="s">
        <v>805</v>
      </c>
      <c r="C87" s="60">
        <v>0</v>
      </c>
    </row>
    <row r="88" s="1" customFormat="1" customHeight="1" spans="1:3">
      <c r="A88" s="130">
        <v>2010804</v>
      </c>
      <c r="B88" s="130" t="s">
        <v>855</v>
      </c>
      <c r="C88" s="60">
        <v>60.3</v>
      </c>
    </row>
    <row r="89" s="1" customFormat="1" customHeight="1" spans="1:3">
      <c r="A89" s="130">
        <v>2010805</v>
      </c>
      <c r="B89" s="130" t="s">
        <v>856</v>
      </c>
      <c r="C89" s="60">
        <v>5</v>
      </c>
    </row>
    <row r="90" s="1" customFormat="1" customHeight="1" spans="1:3">
      <c r="A90" s="130">
        <v>2010806</v>
      </c>
      <c r="B90" s="130" t="s">
        <v>844</v>
      </c>
      <c r="C90" s="60">
        <v>5.1</v>
      </c>
    </row>
    <row r="91" s="1" customFormat="1" customHeight="1" spans="1:3">
      <c r="A91" s="130">
        <v>2010850</v>
      </c>
      <c r="B91" s="130" t="s">
        <v>812</v>
      </c>
      <c r="C91" s="60">
        <v>0</v>
      </c>
    </row>
    <row r="92" s="1" customFormat="1" customHeight="1" spans="1:3">
      <c r="A92" s="130">
        <v>2010899</v>
      </c>
      <c r="B92" s="130" t="s">
        <v>857</v>
      </c>
      <c r="C92" s="60">
        <v>0</v>
      </c>
    </row>
    <row r="93" s="1" customFormat="1" customHeight="1" spans="1:3">
      <c r="A93" s="130">
        <v>20109</v>
      </c>
      <c r="B93" s="133" t="s">
        <v>858</v>
      </c>
      <c r="C93" s="60">
        <f>SUM(C94:C105)</f>
        <v>0</v>
      </c>
    </row>
    <row r="94" s="1" customFormat="1" customHeight="1" spans="1:3">
      <c r="A94" s="130">
        <v>2010901</v>
      </c>
      <c r="B94" s="130" t="s">
        <v>803</v>
      </c>
      <c r="C94" s="60">
        <v>0</v>
      </c>
    </row>
    <row r="95" s="1" customFormat="1" customHeight="1" spans="1:3">
      <c r="A95" s="130">
        <v>2010902</v>
      </c>
      <c r="B95" s="130" t="s">
        <v>804</v>
      </c>
      <c r="C95" s="60">
        <v>0</v>
      </c>
    </row>
    <row r="96" s="1" customFormat="1" customHeight="1" spans="1:3">
      <c r="A96" s="130">
        <v>2010903</v>
      </c>
      <c r="B96" s="130" t="s">
        <v>805</v>
      </c>
      <c r="C96" s="60">
        <v>0</v>
      </c>
    </row>
    <row r="97" s="1" customFormat="1" customHeight="1" spans="1:3">
      <c r="A97" s="130">
        <v>2010905</v>
      </c>
      <c r="B97" s="130" t="s">
        <v>859</v>
      </c>
      <c r="C97" s="60">
        <v>0</v>
      </c>
    </row>
    <row r="98" s="1" customFormat="1" customHeight="1" spans="1:3">
      <c r="A98" s="130">
        <v>2010907</v>
      </c>
      <c r="B98" s="130" t="s">
        <v>860</v>
      </c>
      <c r="C98" s="60">
        <v>0</v>
      </c>
    </row>
    <row r="99" s="1" customFormat="1" customHeight="1" spans="1:3">
      <c r="A99" s="130">
        <v>2010908</v>
      </c>
      <c r="B99" s="130" t="s">
        <v>844</v>
      </c>
      <c r="C99" s="60">
        <v>0</v>
      </c>
    </row>
    <row r="100" s="1" customFormat="1" customHeight="1" spans="1:3">
      <c r="A100" s="130">
        <v>2010909</v>
      </c>
      <c r="B100" s="130" t="s">
        <v>861</v>
      </c>
      <c r="C100" s="60">
        <v>0</v>
      </c>
    </row>
    <row r="101" s="1" customFormat="1" customHeight="1" spans="1:3">
      <c r="A101" s="130">
        <v>2010910</v>
      </c>
      <c r="B101" s="130" t="s">
        <v>862</v>
      </c>
      <c r="C101" s="60">
        <v>0</v>
      </c>
    </row>
    <row r="102" s="1" customFormat="1" customHeight="1" spans="1:3">
      <c r="A102" s="130">
        <v>2010911</v>
      </c>
      <c r="B102" s="130" t="s">
        <v>863</v>
      </c>
      <c r="C102" s="60">
        <v>0</v>
      </c>
    </row>
    <row r="103" s="1" customFormat="1" customHeight="1" spans="1:3">
      <c r="A103" s="130">
        <v>2010912</v>
      </c>
      <c r="B103" s="130" t="s">
        <v>864</v>
      </c>
      <c r="C103" s="60">
        <v>0</v>
      </c>
    </row>
    <row r="104" s="1" customFormat="1" customHeight="1" spans="1:3">
      <c r="A104" s="130">
        <v>2010950</v>
      </c>
      <c r="B104" s="130" t="s">
        <v>812</v>
      </c>
      <c r="C104" s="60">
        <v>0</v>
      </c>
    </row>
    <row r="105" s="1" customFormat="1" customHeight="1" spans="1:3">
      <c r="A105" s="130">
        <v>2010999</v>
      </c>
      <c r="B105" s="130" t="s">
        <v>865</v>
      </c>
      <c r="C105" s="60">
        <v>0</v>
      </c>
    </row>
    <row r="106" s="1" customFormat="1" customHeight="1" spans="1:3">
      <c r="A106" s="130">
        <v>20110</v>
      </c>
      <c r="B106" s="133" t="s">
        <v>866</v>
      </c>
      <c r="C106" s="60">
        <f>SUM(C107:C115)</f>
        <v>5164.25</v>
      </c>
    </row>
    <row r="107" s="1" customFormat="1" customHeight="1" spans="1:3">
      <c r="A107" s="130">
        <v>2011001</v>
      </c>
      <c r="B107" s="130" t="s">
        <v>803</v>
      </c>
      <c r="C107" s="60">
        <v>410.11</v>
      </c>
    </row>
    <row r="108" s="1" customFormat="1" customHeight="1" spans="1:3">
      <c r="A108" s="130">
        <v>2011002</v>
      </c>
      <c r="B108" s="130" t="s">
        <v>804</v>
      </c>
      <c r="C108" s="60">
        <v>68</v>
      </c>
    </row>
    <row r="109" s="1" customFormat="1" customHeight="1" spans="1:3">
      <c r="A109" s="130">
        <v>2011003</v>
      </c>
      <c r="B109" s="130" t="s">
        <v>805</v>
      </c>
      <c r="C109" s="60">
        <v>20</v>
      </c>
    </row>
    <row r="110" s="1" customFormat="1" customHeight="1" spans="1:3">
      <c r="A110" s="130">
        <v>2011004</v>
      </c>
      <c r="B110" s="130" t="s">
        <v>867</v>
      </c>
      <c r="C110" s="60">
        <v>0</v>
      </c>
    </row>
    <row r="111" s="1" customFormat="1" customHeight="1" spans="1:3">
      <c r="A111" s="130">
        <v>2011005</v>
      </c>
      <c r="B111" s="130" t="s">
        <v>868</v>
      </c>
      <c r="C111" s="60">
        <v>0</v>
      </c>
    </row>
    <row r="112" s="1" customFormat="1" customHeight="1" spans="1:3">
      <c r="A112" s="130">
        <v>2011007</v>
      </c>
      <c r="B112" s="130" t="s">
        <v>869</v>
      </c>
      <c r="C112" s="60">
        <v>0</v>
      </c>
    </row>
    <row r="113" s="1" customFormat="1" customHeight="1" spans="1:3">
      <c r="A113" s="130">
        <v>2011008</v>
      </c>
      <c r="B113" s="130" t="s">
        <v>870</v>
      </c>
      <c r="C113" s="60">
        <v>0</v>
      </c>
    </row>
    <row r="114" s="1" customFormat="1" customHeight="1" spans="1:3">
      <c r="A114" s="130">
        <v>2011050</v>
      </c>
      <c r="B114" s="130" t="s">
        <v>812</v>
      </c>
      <c r="C114" s="60">
        <v>166.14</v>
      </c>
    </row>
    <row r="115" s="1" customFormat="1" customHeight="1" spans="1:3">
      <c r="A115" s="130">
        <v>2011099</v>
      </c>
      <c r="B115" s="130" t="s">
        <v>871</v>
      </c>
      <c r="C115" s="60">
        <v>4500</v>
      </c>
    </row>
    <row r="116" s="1" customFormat="1" customHeight="1" spans="1:3">
      <c r="A116" s="130">
        <v>20111</v>
      </c>
      <c r="B116" s="133" t="s">
        <v>872</v>
      </c>
      <c r="C116" s="60">
        <f>SUM(C117:C124)</f>
        <v>1561.39</v>
      </c>
    </row>
    <row r="117" s="1" customFormat="1" customHeight="1" spans="1:3">
      <c r="A117" s="130">
        <v>2011101</v>
      </c>
      <c r="B117" s="130" t="s">
        <v>803</v>
      </c>
      <c r="C117" s="60">
        <v>1336.29</v>
      </c>
    </row>
    <row r="118" s="1" customFormat="1" customHeight="1" spans="1:3">
      <c r="A118" s="130">
        <v>2011102</v>
      </c>
      <c r="B118" s="130" t="s">
        <v>804</v>
      </c>
      <c r="C118" s="60">
        <v>28</v>
      </c>
    </row>
    <row r="119" s="1" customFormat="1" customHeight="1" spans="1:3">
      <c r="A119" s="130">
        <v>2011103</v>
      </c>
      <c r="B119" s="130" t="s">
        <v>805</v>
      </c>
      <c r="C119" s="60">
        <v>0</v>
      </c>
    </row>
    <row r="120" s="1" customFormat="1" customHeight="1" spans="1:3">
      <c r="A120" s="130">
        <v>2011104</v>
      </c>
      <c r="B120" s="130" t="s">
        <v>873</v>
      </c>
      <c r="C120" s="60">
        <v>42</v>
      </c>
    </row>
    <row r="121" s="1" customFormat="1" customHeight="1" spans="1:3">
      <c r="A121" s="130">
        <v>2011105</v>
      </c>
      <c r="B121" s="130" t="s">
        <v>874</v>
      </c>
      <c r="C121" s="60">
        <v>20</v>
      </c>
    </row>
    <row r="122" s="1" customFormat="1" customHeight="1" spans="1:3">
      <c r="A122" s="130">
        <v>2011106</v>
      </c>
      <c r="B122" s="130" t="s">
        <v>875</v>
      </c>
      <c r="C122" s="60">
        <v>0</v>
      </c>
    </row>
    <row r="123" s="1" customFormat="1" customHeight="1" spans="1:3">
      <c r="A123" s="130">
        <v>2011150</v>
      </c>
      <c r="B123" s="130" t="s">
        <v>812</v>
      </c>
      <c r="C123" s="60">
        <v>0</v>
      </c>
    </row>
    <row r="124" s="1" customFormat="1" customHeight="1" spans="1:3">
      <c r="A124" s="130">
        <v>2011199</v>
      </c>
      <c r="B124" s="130" t="s">
        <v>876</v>
      </c>
      <c r="C124" s="60">
        <v>135.1</v>
      </c>
    </row>
    <row r="125" s="1" customFormat="1" customHeight="1" spans="1:3">
      <c r="A125" s="130">
        <v>20113</v>
      </c>
      <c r="B125" s="133" t="s">
        <v>877</v>
      </c>
      <c r="C125" s="60">
        <f>SUM(C126:C135)</f>
        <v>2262.63</v>
      </c>
    </row>
    <row r="126" s="1" customFormat="1" customHeight="1" spans="1:3">
      <c r="A126" s="130">
        <v>2011301</v>
      </c>
      <c r="B126" s="130" t="s">
        <v>803</v>
      </c>
      <c r="C126" s="60">
        <v>1098.89</v>
      </c>
    </row>
    <row r="127" s="1" customFormat="1" customHeight="1" spans="1:3">
      <c r="A127" s="130">
        <v>2011302</v>
      </c>
      <c r="B127" s="130" t="s">
        <v>804</v>
      </c>
      <c r="C127" s="60">
        <v>349</v>
      </c>
    </row>
    <row r="128" s="1" customFormat="1" customHeight="1" spans="1:3">
      <c r="A128" s="130">
        <v>2011303</v>
      </c>
      <c r="B128" s="130" t="s">
        <v>805</v>
      </c>
      <c r="C128" s="60">
        <v>0</v>
      </c>
    </row>
    <row r="129" s="1" customFormat="1" customHeight="1" spans="1:3">
      <c r="A129" s="130">
        <v>2011304</v>
      </c>
      <c r="B129" s="130" t="s">
        <v>878</v>
      </c>
      <c r="C129" s="60">
        <v>0</v>
      </c>
    </row>
    <row r="130" s="1" customFormat="1" customHeight="1" spans="1:3">
      <c r="A130" s="130">
        <v>2011305</v>
      </c>
      <c r="B130" s="130" t="s">
        <v>879</v>
      </c>
      <c r="C130" s="60">
        <v>0</v>
      </c>
    </row>
    <row r="131" s="1" customFormat="1" customHeight="1" spans="1:3">
      <c r="A131" s="130">
        <v>2011306</v>
      </c>
      <c r="B131" s="130" t="s">
        <v>880</v>
      </c>
      <c r="C131" s="60">
        <v>0</v>
      </c>
    </row>
    <row r="132" s="1" customFormat="1" customHeight="1" spans="1:3">
      <c r="A132" s="130">
        <v>2011307</v>
      </c>
      <c r="B132" s="130" t="s">
        <v>881</v>
      </c>
      <c r="C132" s="60">
        <v>0</v>
      </c>
    </row>
    <row r="133" s="1" customFormat="1" customHeight="1" spans="1:3">
      <c r="A133" s="130">
        <v>2011308</v>
      </c>
      <c r="B133" s="130" t="s">
        <v>882</v>
      </c>
      <c r="C133" s="60">
        <v>0</v>
      </c>
    </row>
    <row r="134" s="1" customFormat="1" customHeight="1" spans="1:3">
      <c r="A134" s="130">
        <v>2011350</v>
      </c>
      <c r="B134" s="130" t="s">
        <v>812</v>
      </c>
      <c r="C134" s="60">
        <v>589.74</v>
      </c>
    </row>
    <row r="135" s="1" customFormat="1" customHeight="1" spans="1:3">
      <c r="A135" s="130">
        <v>2011399</v>
      </c>
      <c r="B135" s="130" t="s">
        <v>883</v>
      </c>
      <c r="C135" s="60">
        <v>225</v>
      </c>
    </row>
    <row r="136" s="1" customFormat="1" customHeight="1" spans="1:3">
      <c r="A136" s="130">
        <v>20114</v>
      </c>
      <c r="B136" s="133" t="s">
        <v>884</v>
      </c>
      <c r="C136" s="60">
        <f>SUM(C137:C149)</f>
        <v>0</v>
      </c>
    </row>
    <row r="137" s="1" customFormat="1" customHeight="1" spans="1:3">
      <c r="A137" s="130">
        <v>2011401</v>
      </c>
      <c r="B137" s="130" t="s">
        <v>803</v>
      </c>
      <c r="C137" s="60">
        <v>0</v>
      </c>
    </row>
    <row r="138" s="1" customFormat="1" customHeight="1" spans="1:3">
      <c r="A138" s="130">
        <v>2011402</v>
      </c>
      <c r="B138" s="130" t="s">
        <v>804</v>
      </c>
      <c r="C138" s="60">
        <v>0</v>
      </c>
    </row>
    <row r="139" s="1" customFormat="1" customHeight="1" spans="1:3">
      <c r="A139" s="130">
        <v>2011403</v>
      </c>
      <c r="B139" s="130" t="s">
        <v>805</v>
      </c>
      <c r="C139" s="60">
        <v>0</v>
      </c>
    </row>
    <row r="140" s="1" customFormat="1" customHeight="1" spans="1:3">
      <c r="A140" s="130">
        <v>2011404</v>
      </c>
      <c r="B140" s="130" t="s">
        <v>885</v>
      </c>
      <c r="C140" s="60">
        <v>0</v>
      </c>
    </row>
    <row r="141" s="1" customFormat="1" customHeight="1" spans="1:3">
      <c r="A141" s="130">
        <v>2011405</v>
      </c>
      <c r="B141" s="130" t="s">
        <v>886</v>
      </c>
      <c r="C141" s="60">
        <v>0</v>
      </c>
    </row>
    <row r="142" s="1" customFormat="1" customHeight="1" spans="1:3">
      <c r="A142" s="130">
        <v>2011406</v>
      </c>
      <c r="B142" s="130" t="s">
        <v>887</v>
      </c>
      <c r="C142" s="60">
        <v>0</v>
      </c>
    </row>
    <row r="143" s="1" customFormat="1" customHeight="1" spans="1:3">
      <c r="A143" s="130">
        <v>2011407</v>
      </c>
      <c r="B143" s="130" t="s">
        <v>888</v>
      </c>
      <c r="C143" s="60">
        <v>0</v>
      </c>
    </row>
    <row r="144" s="1" customFormat="1" customHeight="1" spans="1:3">
      <c r="A144" s="130">
        <v>2011408</v>
      </c>
      <c r="B144" s="130" t="s">
        <v>889</v>
      </c>
      <c r="C144" s="60">
        <v>0</v>
      </c>
    </row>
    <row r="145" s="1" customFormat="1" customHeight="1" spans="1:3">
      <c r="A145" s="130">
        <v>2011409</v>
      </c>
      <c r="B145" s="130" t="s">
        <v>890</v>
      </c>
      <c r="C145" s="60">
        <v>0</v>
      </c>
    </row>
    <row r="146" s="1" customFormat="1" customHeight="1" spans="1:3">
      <c r="A146" s="130">
        <v>2011410</v>
      </c>
      <c r="B146" s="130" t="s">
        <v>891</v>
      </c>
      <c r="C146" s="60">
        <v>0</v>
      </c>
    </row>
    <row r="147" s="1" customFormat="1" customHeight="1" spans="1:3">
      <c r="A147" s="130">
        <v>2011411</v>
      </c>
      <c r="B147" s="130" t="s">
        <v>892</v>
      </c>
      <c r="C147" s="60">
        <v>0</v>
      </c>
    </row>
    <row r="148" s="1" customFormat="1" customHeight="1" spans="1:3">
      <c r="A148" s="130">
        <v>2011450</v>
      </c>
      <c r="B148" s="130" t="s">
        <v>812</v>
      </c>
      <c r="C148" s="60">
        <v>0</v>
      </c>
    </row>
    <row r="149" s="1" customFormat="1" customHeight="1" spans="1:3">
      <c r="A149" s="130">
        <v>2011499</v>
      </c>
      <c r="B149" s="130" t="s">
        <v>893</v>
      </c>
      <c r="C149" s="60">
        <v>0</v>
      </c>
    </row>
    <row r="150" s="1" customFormat="1" customHeight="1" spans="1:3">
      <c r="A150" s="130">
        <v>20123</v>
      </c>
      <c r="B150" s="133" t="s">
        <v>894</v>
      </c>
      <c r="C150" s="60">
        <f>SUM(C151:C156)</f>
        <v>0</v>
      </c>
    </row>
    <row r="151" s="1" customFormat="1" customHeight="1" spans="1:3">
      <c r="A151" s="130">
        <v>2012301</v>
      </c>
      <c r="B151" s="130" t="s">
        <v>803</v>
      </c>
      <c r="C151" s="60">
        <v>0</v>
      </c>
    </row>
    <row r="152" s="1" customFormat="1" customHeight="1" spans="1:3">
      <c r="A152" s="130">
        <v>2012302</v>
      </c>
      <c r="B152" s="130" t="s">
        <v>804</v>
      </c>
      <c r="C152" s="60">
        <v>0</v>
      </c>
    </row>
    <row r="153" s="1" customFormat="1" customHeight="1" spans="1:3">
      <c r="A153" s="130">
        <v>2012303</v>
      </c>
      <c r="B153" s="130" t="s">
        <v>805</v>
      </c>
      <c r="C153" s="60">
        <v>0</v>
      </c>
    </row>
    <row r="154" s="1" customFormat="1" customHeight="1" spans="1:3">
      <c r="A154" s="130">
        <v>2012304</v>
      </c>
      <c r="B154" s="130" t="s">
        <v>895</v>
      </c>
      <c r="C154" s="60">
        <v>0</v>
      </c>
    </row>
    <row r="155" s="1" customFormat="1" customHeight="1" spans="1:3">
      <c r="A155" s="130">
        <v>2012350</v>
      </c>
      <c r="B155" s="130" t="s">
        <v>812</v>
      </c>
      <c r="C155" s="60">
        <v>0</v>
      </c>
    </row>
    <row r="156" s="1" customFormat="1" customHeight="1" spans="1:3">
      <c r="A156" s="130">
        <v>2012399</v>
      </c>
      <c r="B156" s="130" t="s">
        <v>896</v>
      </c>
      <c r="C156" s="60">
        <v>0</v>
      </c>
    </row>
    <row r="157" s="1" customFormat="1" customHeight="1" spans="1:3">
      <c r="A157" s="130">
        <v>20125</v>
      </c>
      <c r="B157" s="133" t="s">
        <v>897</v>
      </c>
      <c r="C157" s="60">
        <f>SUM(C158:C164)</f>
        <v>0</v>
      </c>
    </row>
    <row r="158" s="1" customFormat="1" customHeight="1" spans="1:3">
      <c r="A158" s="130">
        <v>2012501</v>
      </c>
      <c r="B158" s="130" t="s">
        <v>803</v>
      </c>
      <c r="C158" s="60">
        <v>0</v>
      </c>
    </row>
    <row r="159" s="1" customFormat="1" customHeight="1" spans="1:3">
      <c r="A159" s="130">
        <v>2012502</v>
      </c>
      <c r="B159" s="130" t="s">
        <v>804</v>
      </c>
      <c r="C159" s="60">
        <v>0</v>
      </c>
    </row>
    <row r="160" s="1" customFormat="1" customHeight="1" spans="1:3">
      <c r="A160" s="130">
        <v>2012503</v>
      </c>
      <c r="B160" s="130" t="s">
        <v>805</v>
      </c>
      <c r="C160" s="60">
        <v>0</v>
      </c>
    </row>
    <row r="161" s="1" customFormat="1" customHeight="1" spans="1:3">
      <c r="A161" s="130">
        <v>2012504</v>
      </c>
      <c r="B161" s="130" t="s">
        <v>898</v>
      </c>
      <c r="C161" s="60">
        <v>0</v>
      </c>
    </row>
    <row r="162" s="1" customFormat="1" customHeight="1" spans="1:3">
      <c r="A162" s="130">
        <v>2012505</v>
      </c>
      <c r="B162" s="130" t="s">
        <v>899</v>
      </c>
      <c r="C162" s="60">
        <v>0</v>
      </c>
    </row>
    <row r="163" s="1" customFormat="1" customHeight="1" spans="1:3">
      <c r="A163" s="130">
        <v>2012550</v>
      </c>
      <c r="B163" s="130" t="s">
        <v>812</v>
      </c>
      <c r="C163" s="60">
        <v>0</v>
      </c>
    </row>
    <row r="164" s="1" customFormat="1" customHeight="1" spans="1:3">
      <c r="A164" s="130">
        <v>2012599</v>
      </c>
      <c r="B164" s="130" t="s">
        <v>900</v>
      </c>
      <c r="C164" s="60">
        <v>0</v>
      </c>
    </row>
    <row r="165" s="1" customFormat="1" customHeight="1" spans="1:3">
      <c r="A165" s="130">
        <v>20126</v>
      </c>
      <c r="B165" s="133" t="s">
        <v>901</v>
      </c>
      <c r="C165" s="60">
        <f>SUM(C166:C170)</f>
        <v>164.75</v>
      </c>
    </row>
    <row r="166" s="1" customFormat="1" customHeight="1" spans="1:3">
      <c r="A166" s="130">
        <v>2012601</v>
      </c>
      <c r="B166" s="130" t="s">
        <v>803</v>
      </c>
      <c r="C166" s="60">
        <v>146.75</v>
      </c>
    </row>
    <row r="167" s="1" customFormat="1" customHeight="1" spans="1:3">
      <c r="A167" s="130">
        <v>2012602</v>
      </c>
      <c r="B167" s="130" t="s">
        <v>804</v>
      </c>
      <c r="C167" s="60">
        <v>18</v>
      </c>
    </row>
    <row r="168" s="1" customFormat="1" customHeight="1" spans="1:3">
      <c r="A168" s="130">
        <v>2012603</v>
      </c>
      <c r="B168" s="130" t="s">
        <v>805</v>
      </c>
      <c r="C168" s="60">
        <v>0</v>
      </c>
    </row>
    <row r="169" s="1" customFormat="1" customHeight="1" spans="1:3">
      <c r="A169" s="130">
        <v>2012604</v>
      </c>
      <c r="B169" s="130" t="s">
        <v>902</v>
      </c>
      <c r="C169" s="60">
        <v>0</v>
      </c>
    </row>
    <row r="170" s="1" customFormat="1" customHeight="1" spans="1:3">
      <c r="A170" s="130">
        <v>2012699</v>
      </c>
      <c r="B170" s="130" t="s">
        <v>903</v>
      </c>
      <c r="C170" s="60">
        <v>0</v>
      </c>
    </row>
    <row r="171" s="1" customFormat="1" customHeight="1" spans="1:3">
      <c r="A171" s="130">
        <v>20128</v>
      </c>
      <c r="B171" s="133" t="s">
        <v>904</v>
      </c>
      <c r="C171" s="60">
        <f>SUM(C172:C177)</f>
        <v>80.44</v>
      </c>
    </row>
    <row r="172" s="1" customFormat="1" customHeight="1" spans="1:3">
      <c r="A172" s="130">
        <v>2012801</v>
      </c>
      <c r="B172" s="130" t="s">
        <v>803</v>
      </c>
      <c r="C172" s="201">
        <v>75.44</v>
      </c>
    </row>
    <row r="173" s="1" customFormat="1" customHeight="1" spans="1:3">
      <c r="A173" s="130">
        <v>2012802</v>
      </c>
      <c r="B173" s="130" t="s">
        <v>804</v>
      </c>
      <c r="C173" s="201">
        <v>5</v>
      </c>
    </row>
    <row r="174" s="1" customFormat="1" customHeight="1" spans="1:3">
      <c r="A174" s="130">
        <v>2012803</v>
      </c>
      <c r="B174" s="130" t="s">
        <v>805</v>
      </c>
      <c r="C174" s="60">
        <v>0</v>
      </c>
    </row>
    <row r="175" s="1" customFormat="1" customHeight="1" spans="1:3">
      <c r="A175" s="130">
        <v>2012804</v>
      </c>
      <c r="B175" s="130" t="s">
        <v>817</v>
      </c>
      <c r="C175" s="60">
        <v>0</v>
      </c>
    </row>
    <row r="176" s="1" customFormat="1" customHeight="1" spans="1:3">
      <c r="A176" s="130">
        <v>2012850</v>
      </c>
      <c r="B176" s="130" t="s">
        <v>812</v>
      </c>
      <c r="C176" s="60">
        <v>0</v>
      </c>
    </row>
    <row r="177" s="1" customFormat="1" customHeight="1" spans="1:3">
      <c r="A177" s="130">
        <v>2012899</v>
      </c>
      <c r="B177" s="130" t="s">
        <v>905</v>
      </c>
      <c r="C177" s="60">
        <v>0</v>
      </c>
    </row>
    <row r="178" s="1" customFormat="1" customHeight="1" spans="1:3">
      <c r="A178" s="130">
        <v>20129</v>
      </c>
      <c r="B178" s="133" t="s">
        <v>906</v>
      </c>
      <c r="C178" s="60">
        <f>SUM(C179:C184)</f>
        <v>969.09</v>
      </c>
    </row>
    <row r="179" s="1" customFormat="1" customHeight="1" spans="1:3">
      <c r="A179" s="130">
        <v>2012901</v>
      </c>
      <c r="B179" s="130" t="s">
        <v>803</v>
      </c>
      <c r="C179" s="60">
        <v>463.09</v>
      </c>
    </row>
    <row r="180" s="1" customFormat="1" customHeight="1" spans="1:3">
      <c r="A180" s="130">
        <v>2012902</v>
      </c>
      <c r="B180" s="130" t="s">
        <v>804</v>
      </c>
      <c r="C180" s="60">
        <v>6</v>
      </c>
    </row>
    <row r="181" s="1" customFormat="1" customHeight="1" spans="1:3">
      <c r="A181" s="130">
        <v>2012903</v>
      </c>
      <c r="B181" s="130" t="s">
        <v>805</v>
      </c>
      <c r="C181" s="60">
        <v>0</v>
      </c>
    </row>
    <row r="182" s="1" customFormat="1" customHeight="1" spans="1:3">
      <c r="A182" s="130">
        <v>2012906</v>
      </c>
      <c r="B182" s="130" t="s">
        <v>907</v>
      </c>
      <c r="C182" s="60">
        <v>500</v>
      </c>
    </row>
    <row r="183" s="1" customFormat="1" customHeight="1" spans="1:3">
      <c r="A183" s="130">
        <v>2012950</v>
      </c>
      <c r="B183" s="130" t="s">
        <v>812</v>
      </c>
      <c r="C183" s="60">
        <v>0</v>
      </c>
    </row>
    <row r="184" s="1" customFormat="1" customHeight="1" spans="1:3">
      <c r="A184" s="130">
        <v>2012999</v>
      </c>
      <c r="B184" s="130" t="s">
        <v>908</v>
      </c>
      <c r="C184" s="60">
        <v>0</v>
      </c>
    </row>
    <row r="185" s="1" customFormat="1" customHeight="1" spans="1:3">
      <c r="A185" s="130">
        <v>20131</v>
      </c>
      <c r="B185" s="133" t="s">
        <v>909</v>
      </c>
      <c r="C185" s="60">
        <f>SUM(C186:C191)</f>
        <v>6373.82</v>
      </c>
    </row>
    <row r="186" s="1" customFormat="1" customHeight="1" spans="1:3">
      <c r="A186" s="130">
        <v>2013101</v>
      </c>
      <c r="B186" s="130" t="s">
        <v>803</v>
      </c>
      <c r="C186" s="60">
        <v>1601.98</v>
      </c>
    </row>
    <row r="187" s="1" customFormat="1" customHeight="1" spans="1:3">
      <c r="A187" s="130">
        <v>2013102</v>
      </c>
      <c r="B187" s="130" t="s">
        <v>804</v>
      </c>
      <c r="C187" s="60">
        <v>1950</v>
      </c>
    </row>
    <row r="188" s="1" customFormat="1" customHeight="1" spans="1:3">
      <c r="A188" s="130">
        <v>2013103</v>
      </c>
      <c r="B188" s="130" t="s">
        <v>805</v>
      </c>
      <c r="C188" s="60">
        <v>269.28</v>
      </c>
    </row>
    <row r="189" s="1" customFormat="1" customHeight="1" spans="1:3">
      <c r="A189" s="130">
        <v>2013105</v>
      </c>
      <c r="B189" s="130" t="s">
        <v>910</v>
      </c>
      <c r="C189" s="60">
        <v>0</v>
      </c>
    </row>
    <row r="190" s="1" customFormat="1" customHeight="1" spans="1:3">
      <c r="A190" s="130">
        <v>2013150</v>
      </c>
      <c r="B190" s="130" t="s">
        <v>812</v>
      </c>
      <c r="C190" s="60">
        <v>1168.56</v>
      </c>
    </row>
    <row r="191" s="1" customFormat="1" customHeight="1" spans="1:3">
      <c r="A191" s="130">
        <v>2013199</v>
      </c>
      <c r="B191" s="130" t="s">
        <v>911</v>
      </c>
      <c r="C191" s="60">
        <v>1384</v>
      </c>
    </row>
    <row r="192" s="1" customFormat="1" customHeight="1" spans="1:3">
      <c r="A192" s="130">
        <v>20132</v>
      </c>
      <c r="B192" s="133" t="s">
        <v>912</v>
      </c>
      <c r="C192" s="60">
        <f>SUM(C193:C198)</f>
        <v>1506.05</v>
      </c>
    </row>
    <row r="193" s="1" customFormat="1" customHeight="1" spans="1:3">
      <c r="A193" s="130">
        <v>2013201</v>
      </c>
      <c r="B193" s="130" t="s">
        <v>803</v>
      </c>
      <c r="C193" s="60">
        <v>338.33</v>
      </c>
    </row>
    <row r="194" s="1" customFormat="1" customHeight="1" spans="1:3">
      <c r="A194" s="130">
        <v>2013202</v>
      </c>
      <c r="B194" s="130" t="s">
        <v>804</v>
      </c>
      <c r="C194" s="60">
        <v>55</v>
      </c>
    </row>
    <row r="195" s="1" customFormat="1" customHeight="1" spans="1:3">
      <c r="A195" s="130">
        <v>2013203</v>
      </c>
      <c r="B195" s="130" t="s">
        <v>805</v>
      </c>
      <c r="C195" s="60">
        <v>0</v>
      </c>
    </row>
    <row r="196" s="1" customFormat="1" customHeight="1" spans="1:3">
      <c r="A196" s="130">
        <v>2013204</v>
      </c>
      <c r="B196" s="130" t="s">
        <v>913</v>
      </c>
      <c r="C196" s="60">
        <v>40</v>
      </c>
    </row>
    <row r="197" s="1" customFormat="1" customHeight="1" spans="1:3">
      <c r="A197" s="130">
        <v>2013250</v>
      </c>
      <c r="B197" s="130" t="s">
        <v>812</v>
      </c>
      <c r="C197" s="60">
        <v>185.32</v>
      </c>
    </row>
    <row r="198" s="1" customFormat="1" customHeight="1" spans="1:3">
      <c r="A198" s="130">
        <v>2013299</v>
      </c>
      <c r="B198" s="130" t="s">
        <v>914</v>
      </c>
      <c r="C198" s="60">
        <v>887.4</v>
      </c>
    </row>
    <row r="199" s="1" customFormat="1" customHeight="1" spans="1:3">
      <c r="A199" s="130">
        <v>20133</v>
      </c>
      <c r="B199" s="133" t="s">
        <v>915</v>
      </c>
      <c r="C199" s="60">
        <f>SUM(C200:C204)</f>
        <v>906.27</v>
      </c>
    </row>
    <row r="200" s="1" customFormat="1" customHeight="1" spans="1:3">
      <c r="A200" s="130">
        <v>2013301</v>
      </c>
      <c r="B200" s="130" t="s">
        <v>803</v>
      </c>
      <c r="C200" s="60">
        <v>339.65</v>
      </c>
    </row>
    <row r="201" s="1" customFormat="1" customHeight="1" spans="1:3">
      <c r="A201" s="130">
        <v>2013302</v>
      </c>
      <c r="B201" s="130" t="s">
        <v>804</v>
      </c>
      <c r="C201" s="60">
        <v>280.34</v>
      </c>
    </row>
    <row r="202" s="1" customFormat="1" customHeight="1" spans="1:3">
      <c r="A202" s="130">
        <v>2013303</v>
      </c>
      <c r="B202" s="130" t="s">
        <v>805</v>
      </c>
      <c r="C202" s="60">
        <v>255.14</v>
      </c>
    </row>
    <row r="203" s="1" customFormat="1" customHeight="1" spans="1:3">
      <c r="A203" s="130">
        <v>2013350</v>
      </c>
      <c r="B203" s="130" t="s">
        <v>812</v>
      </c>
      <c r="C203" s="60">
        <v>31.14</v>
      </c>
    </row>
    <row r="204" s="1" customFormat="1" customHeight="1" spans="1:3">
      <c r="A204" s="130">
        <v>2013399</v>
      </c>
      <c r="B204" s="130" t="s">
        <v>916</v>
      </c>
      <c r="C204" s="60">
        <v>0</v>
      </c>
    </row>
    <row r="205" s="1" customFormat="1" customHeight="1" spans="1:3">
      <c r="A205" s="130">
        <v>20134</v>
      </c>
      <c r="B205" s="133" t="s">
        <v>917</v>
      </c>
      <c r="C205" s="60">
        <f>SUM(C206:C212)</f>
        <v>116.54</v>
      </c>
    </row>
    <row r="206" s="1" customFormat="1" customHeight="1" spans="1:3">
      <c r="A206" s="130">
        <v>2013401</v>
      </c>
      <c r="B206" s="130" t="s">
        <v>803</v>
      </c>
      <c r="C206" s="60">
        <v>57.12</v>
      </c>
    </row>
    <row r="207" s="1" customFormat="1" customHeight="1" spans="1:3">
      <c r="A207" s="130">
        <v>2013402</v>
      </c>
      <c r="B207" s="130" t="s">
        <v>804</v>
      </c>
      <c r="C207" s="60">
        <v>9.26</v>
      </c>
    </row>
    <row r="208" s="1" customFormat="1" customHeight="1" spans="1:3">
      <c r="A208" s="130">
        <v>2013403</v>
      </c>
      <c r="B208" s="130" t="s">
        <v>805</v>
      </c>
      <c r="C208" s="60">
        <v>13</v>
      </c>
    </row>
    <row r="209" s="1" customFormat="1" customHeight="1" spans="1:3">
      <c r="A209" s="130">
        <v>2013404</v>
      </c>
      <c r="B209" s="130" t="s">
        <v>918</v>
      </c>
      <c r="C209" s="60">
        <v>28.16</v>
      </c>
    </row>
    <row r="210" s="1" customFormat="1" customHeight="1" spans="1:3">
      <c r="A210" s="130">
        <v>2013405</v>
      </c>
      <c r="B210" s="130" t="s">
        <v>919</v>
      </c>
      <c r="C210" s="60">
        <v>2</v>
      </c>
    </row>
    <row r="211" s="1" customFormat="1" customHeight="1" spans="1:3">
      <c r="A211" s="130">
        <v>2013450</v>
      </c>
      <c r="B211" s="130" t="s">
        <v>812</v>
      </c>
      <c r="C211" s="60">
        <v>4</v>
      </c>
    </row>
    <row r="212" s="1" customFormat="1" customHeight="1" spans="1:3">
      <c r="A212" s="130">
        <v>2013499</v>
      </c>
      <c r="B212" s="130" t="s">
        <v>920</v>
      </c>
      <c r="C212" s="60">
        <v>3</v>
      </c>
    </row>
    <row r="213" s="1" customFormat="1" customHeight="1" spans="1:3">
      <c r="A213" s="130">
        <v>20135</v>
      </c>
      <c r="B213" s="133" t="s">
        <v>921</v>
      </c>
      <c r="C213" s="60">
        <f>SUM(C214:C218)</f>
        <v>0</v>
      </c>
    </row>
    <row r="214" s="1" customFormat="1" customHeight="1" spans="1:3">
      <c r="A214" s="130">
        <v>2013501</v>
      </c>
      <c r="B214" s="130" t="s">
        <v>803</v>
      </c>
      <c r="C214" s="60">
        <v>0</v>
      </c>
    </row>
    <row r="215" s="1" customFormat="1" customHeight="1" spans="1:3">
      <c r="A215" s="130">
        <v>2013502</v>
      </c>
      <c r="B215" s="130" t="s">
        <v>804</v>
      </c>
      <c r="C215" s="60">
        <v>0</v>
      </c>
    </row>
    <row r="216" s="1" customFormat="1" customHeight="1" spans="1:3">
      <c r="A216" s="130">
        <v>2013503</v>
      </c>
      <c r="B216" s="130" t="s">
        <v>805</v>
      </c>
      <c r="C216" s="60">
        <v>0</v>
      </c>
    </row>
    <row r="217" s="1" customFormat="1" customHeight="1" spans="1:3">
      <c r="A217" s="130">
        <v>2013550</v>
      </c>
      <c r="B217" s="130" t="s">
        <v>812</v>
      </c>
      <c r="C217" s="60">
        <v>0</v>
      </c>
    </row>
    <row r="218" s="1" customFormat="1" customHeight="1" spans="1:3">
      <c r="A218" s="130">
        <v>2013599</v>
      </c>
      <c r="B218" s="130" t="s">
        <v>922</v>
      </c>
      <c r="C218" s="60">
        <v>0</v>
      </c>
    </row>
    <row r="219" s="1" customFormat="1" customHeight="1" spans="1:3">
      <c r="A219" s="130">
        <v>20136</v>
      </c>
      <c r="B219" s="133" t="s">
        <v>923</v>
      </c>
      <c r="C219" s="60">
        <f>SUM(C220:C224)</f>
        <v>461</v>
      </c>
    </row>
    <row r="220" s="1" customFormat="1" customHeight="1" spans="1:3">
      <c r="A220" s="130">
        <v>2013601</v>
      </c>
      <c r="B220" s="130" t="s">
        <v>803</v>
      </c>
      <c r="C220" s="60">
        <v>461</v>
      </c>
    </row>
    <row r="221" s="1" customFormat="1" customHeight="1" spans="1:3">
      <c r="A221" s="130">
        <v>2013602</v>
      </c>
      <c r="B221" s="130" t="s">
        <v>804</v>
      </c>
      <c r="C221" s="60"/>
    </row>
    <row r="222" s="1" customFormat="1" customHeight="1" spans="1:3">
      <c r="A222" s="130">
        <v>2013603</v>
      </c>
      <c r="B222" s="130" t="s">
        <v>805</v>
      </c>
      <c r="C222" s="60">
        <v>0</v>
      </c>
    </row>
    <row r="223" s="1" customFormat="1" customHeight="1" spans="1:3">
      <c r="A223" s="130">
        <v>2013650</v>
      </c>
      <c r="B223" s="130" t="s">
        <v>812</v>
      </c>
      <c r="C223" s="60">
        <v>0</v>
      </c>
    </row>
    <row r="224" s="1" customFormat="1" customHeight="1" spans="1:3">
      <c r="A224" s="130">
        <v>2013699</v>
      </c>
      <c r="B224" s="130" t="s">
        <v>924</v>
      </c>
      <c r="C224" s="60"/>
    </row>
    <row r="225" s="1" customFormat="1" customHeight="1" spans="1:3">
      <c r="A225" s="130">
        <v>20137</v>
      </c>
      <c r="B225" s="133" t="s">
        <v>925</v>
      </c>
      <c r="C225" s="60">
        <f>SUM(C226:C230)</f>
        <v>0</v>
      </c>
    </row>
    <row r="226" s="1" customFormat="1" customHeight="1" spans="1:3">
      <c r="A226" s="130">
        <v>2013701</v>
      </c>
      <c r="B226" s="130" t="s">
        <v>803</v>
      </c>
      <c r="C226" s="60">
        <v>0</v>
      </c>
    </row>
    <row r="227" s="1" customFormat="1" customHeight="1" spans="1:3">
      <c r="A227" s="130">
        <v>2013702</v>
      </c>
      <c r="B227" s="130" t="s">
        <v>804</v>
      </c>
      <c r="C227" s="60">
        <v>0</v>
      </c>
    </row>
    <row r="228" s="1" customFormat="1" customHeight="1" spans="1:3">
      <c r="A228" s="130">
        <v>2013703</v>
      </c>
      <c r="B228" s="130" t="s">
        <v>805</v>
      </c>
      <c r="C228" s="60">
        <v>0</v>
      </c>
    </row>
    <row r="229" s="1" customFormat="1" customHeight="1" spans="1:3">
      <c r="A229" s="130">
        <v>2013750</v>
      </c>
      <c r="B229" s="130" t="s">
        <v>812</v>
      </c>
      <c r="C229" s="60">
        <v>0</v>
      </c>
    </row>
    <row r="230" s="1" customFormat="1" customHeight="1" spans="1:3">
      <c r="A230" s="130">
        <v>2013799</v>
      </c>
      <c r="B230" s="130" t="s">
        <v>926</v>
      </c>
      <c r="C230" s="60">
        <v>0</v>
      </c>
    </row>
    <row r="231" s="1" customFormat="1" customHeight="1" spans="1:3">
      <c r="A231" s="130">
        <v>20138</v>
      </c>
      <c r="B231" s="133" t="s">
        <v>927</v>
      </c>
      <c r="C231" s="60">
        <f>SUM(C232:C247)</f>
        <v>2090.52</v>
      </c>
    </row>
    <row r="232" s="1" customFormat="1" customHeight="1" spans="1:3">
      <c r="A232" s="130">
        <v>2013801</v>
      </c>
      <c r="B232" s="130" t="s">
        <v>803</v>
      </c>
      <c r="C232" s="60">
        <v>902.16</v>
      </c>
    </row>
    <row r="233" s="1" customFormat="1" customHeight="1" spans="1:3">
      <c r="A233" s="130">
        <v>2013802</v>
      </c>
      <c r="B233" s="130" t="s">
        <v>804</v>
      </c>
      <c r="C233" s="60">
        <v>97.14</v>
      </c>
    </row>
    <row r="234" s="1" customFormat="1" customHeight="1" spans="1:3">
      <c r="A234" s="130">
        <v>2013803</v>
      </c>
      <c r="B234" s="130" t="s">
        <v>805</v>
      </c>
      <c r="C234" s="60">
        <v>28</v>
      </c>
    </row>
    <row r="235" s="1" customFormat="1" customHeight="1" spans="1:3">
      <c r="A235" s="130">
        <v>2013804</v>
      </c>
      <c r="B235" s="130" t="s">
        <v>928</v>
      </c>
      <c r="C235" s="60">
        <v>25</v>
      </c>
    </row>
    <row r="236" s="1" customFormat="1" customHeight="1" spans="1:3">
      <c r="A236" s="130">
        <v>2013805</v>
      </c>
      <c r="B236" s="130" t="s">
        <v>929</v>
      </c>
      <c r="C236" s="60">
        <v>16.56</v>
      </c>
    </row>
    <row r="237" s="1" customFormat="1" customHeight="1" spans="1:3">
      <c r="A237" s="130">
        <v>2013806</v>
      </c>
      <c r="B237" s="130" t="s">
        <v>930</v>
      </c>
      <c r="C237" s="60"/>
    </row>
    <row r="238" s="1" customFormat="1" customHeight="1" spans="1:3">
      <c r="A238" s="130">
        <v>2013807</v>
      </c>
      <c r="B238" s="130" t="s">
        <v>931</v>
      </c>
      <c r="C238" s="60"/>
    </row>
    <row r="239" s="1" customFormat="1" customHeight="1" spans="1:3">
      <c r="A239" s="130">
        <v>2013808</v>
      </c>
      <c r="B239" s="130" t="s">
        <v>844</v>
      </c>
      <c r="C239" s="60"/>
    </row>
    <row r="240" s="1" customFormat="1" customHeight="1" spans="1:3">
      <c r="A240" s="130">
        <v>2013809</v>
      </c>
      <c r="B240" s="130" t="s">
        <v>932</v>
      </c>
      <c r="C240" s="60"/>
    </row>
    <row r="241" s="1" customFormat="1" customHeight="1" spans="1:3">
      <c r="A241" s="130">
        <v>2013810</v>
      </c>
      <c r="B241" s="130" t="s">
        <v>933</v>
      </c>
      <c r="C241" s="60"/>
    </row>
    <row r="242" s="1" customFormat="1" customHeight="1" spans="1:3">
      <c r="A242" s="130">
        <v>2013811</v>
      </c>
      <c r="B242" s="130" t="s">
        <v>934</v>
      </c>
      <c r="C242" s="60">
        <v>0</v>
      </c>
    </row>
    <row r="243" s="1" customFormat="1" customHeight="1" spans="1:3">
      <c r="A243" s="130">
        <v>2013812</v>
      </c>
      <c r="B243" s="130" t="s">
        <v>935</v>
      </c>
      <c r="C243" s="60">
        <v>0</v>
      </c>
    </row>
    <row r="244" s="1" customFormat="1" customHeight="1" spans="1:3">
      <c r="A244" s="130">
        <v>2013813</v>
      </c>
      <c r="B244" s="130" t="s">
        <v>936</v>
      </c>
      <c r="C244" s="60">
        <v>0</v>
      </c>
    </row>
    <row r="245" s="1" customFormat="1" customHeight="1" spans="1:3">
      <c r="A245" s="130">
        <v>2013814</v>
      </c>
      <c r="B245" s="130" t="s">
        <v>937</v>
      </c>
      <c r="C245" s="60">
        <v>0</v>
      </c>
    </row>
    <row r="246" s="1" customFormat="1" customHeight="1" spans="1:3">
      <c r="A246" s="130">
        <v>2013850</v>
      </c>
      <c r="B246" s="130" t="s">
        <v>812</v>
      </c>
      <c r="C246" s="60">
        <v>890.66</v>
      </c>
    </row>
    <row r="247" s="1" customFormat="1" customHeight="1" spans="1:3">
      <c r="A247" s="130">
        <v>2013899</v>
      </c>
      <c r="B247" s="130" t="s">
        <v>938</v>
      </c>
      <c r="C247" s="60">
        <v>131</v>
      </c>
    </row>
    <row r="248" s="1" customFormat="1" customHeight="1" spans="1:3">
      <c r="A248" s="130">
        <v>20199</v>
      </c>
      <c r="B248" s="133" t="s">
        <v>939</v>
      </c>
      <c r="C248" s="60">
        <f>SUM(C249:C250)</f>
        <v>0</v>
      </c>
    </row>
    <row r="249" s="1" customFormat="1" customHeight="1" spans="1:3">
      <c r="A249" s="130">
        <v>2019901</v>
      </c>
      <c r="B249" s="130" t="s">
        <v>940</v>
      </c>
      <c r="C249" s="60">
        <v>0</v>
      </c>
    </row>
    <row r="250" s="1" customFormat="1" customHeight="1" spans="1:3">
      <c r="A250" s="130">
        <v>2019999</v>
      </c>
      <c r="B250" s="130" t="s">
        <v>941</v>
      </c>
      <c r="C250" s="60">
        <v>0</v>
      </c>
    </row>
    <row r="251" s="1" customFormat="1" customHeight="1" spans="1:3">
      <c r="A251" s="130">
        <v>202</v>
      </c>
      <c r="B251" s="133" t="s">
        <v>942</v>
      </c>
      <c r="C251" s="60">
        <f>SUM(C252,C259,C262,C265,C271,C275,C277,C282,C288)</f>
        <v>0</v>
      </c>
    </row>
    <row r="252" s="1" customFormat="1" customHeight="1" spans="1:3">
      <c r="A252" s="130">
        <v>20201</v>
      </c>
      <c r="B252" s="133" t="s">
        <v>943</v>
      </c>
      <c r="C252" s="60">
        <f>SUM(C253:C258)</f>
        <v>0</v>
      </c>
    </row>
    <row r="253" s="1" customFormat="1" customHeight="1" spans="1:3">
      <c r="A253" s="130">
        <v>2020101</v>
      </c>
      <c r="B253" s="130" t="s">
        <v>803</v>
      </c>
      <c r="C253" s="60">
        <v>0</v>
      </c>
    </row>
    <row r="254" s="1" customFormat="1" customHeight="1" spans="1:3">
      <c r="A254" s="130">
        <v>2020102</v>
      </c>
      <c r="B254" s="130" t="s">
        <v>804</v>
      </c>
      <c r="C254" s="60">
        <v>0</v>
      </c>
    </row>
    <row r="255" s="1" customFormat="1" customHeight="1" spans="1:3">
      <c r="A255" s="130">
        <v>2020103</v>
      </c>
      <c r="B255" s="130" t="s">
        <v>805</v>
      </c>
      <c r="C255" s="60">
        <v>0</v>
      </c>
    </row>
    <row r="256" s="1" customFormat="1" customHeight="1" spans="1:3">
      <c r="A256" s="130">
        <v>2020104</v>
      </c>
      <c r="B256" s="130" t="s">
        <v>910</v>
      </c>
      <c r="C256" s="60">
        <v>0</v>
      </c>
    </row>
    <row r="257" s="1" customFormat="1" customHeight="1" spans="1:3">
      <c r="A257" s="130">
        <v>2020150</v>
      </c>
      <c r="B257" s="130" t="s">
        <v>812</v>
      </c>
      <c r="C257" s="60">
        <v>0</v>
      </c>
    </row>
    <row r="258" s="1" customFormat="1" customHeight="1" spans="1:3">
      <c r="A258" s="130">
        <v>2020199</v>
      </c>
      <c r="B258" s="130" t="s">
        <v>944</v>
      </c>
      <c r="C258" s="60">
        <v>0</v>
      </c>
    </row>
    <row r="259" s="1" customFormat="1" customHeight="1" spans="1:3">
      <c r="A259" s="130">
        <v>20202</v>
      </c>
      <c r="B259" s="133" t="s">
        <v>945</v>
      </c>
      <c r="C259" s="60">
        <f>SUM(C260:C261)</f>
        <v>0</v>
      </c>
    </row>
    <row r="260" s="1" customFormat="1" customHeight="1" spans="1:3">
      <c r="A260" s="130">
        <v>2020201</v>
      </c>
      <c r="B260" s="130" t="s">
        <v>946</v>
      </c>
      <c r="C260" s="60">
        <v>0</v>
      </c>
    </row>
    <row r="261" s="1" customFormat="1" customHeight="1" spans="1:3">
      <c r="A261" s="130">
        <v>2020202</v>
      </c>
      <c r="B261" s="130" t="s">
        <v>947</v>
      </c>
      <c r="C261" s="60">
        <v>0</v>
      </c>
    </row>
    <row r="262" s="1" customFormat="1" customHeight="1" spans="1:3">
      <c r="A262" s="130">
        <v>20203</v>
      </c>
      <c r="B262" s="133" t="s">
        <v>948</v>
      </c>
      <c r="C262" s="60">
        <f>SUM(C263:C264)</f>
        <v>0</v>
      </c>
    </row>
    <row r="263" s="1" customFormat="1" customHeight="1" spans="1:3">
      <c r="A263" s="130">
        <v>2020304</v>
      </c>
      <c r="B263" s="130" t="s">
        <v>949</v>
      </c>
      <c r="C263" s="60">
        <v>0</v>
      </c>
    </row>
    <row r="264" s="1" customFormat="1" customHeight="1" spans="1:3">
      <c r="A264" s="130">
        <v>2020306</v>
      </c>
      <c r="B264" s="130" t="s">
        <v>950</v>
      </c>
      <c r="C264" s="60">
        <v>0</v>
      </c>
    </row>
    <row r="265" s="1" customFormat="1" customHeight="1" spans="1:3">
      <c r="A265" s="130">
        <v>20204</v>
      </c>
      <c r="B265" s="133" t="s">
        <v>951</v>
      </c>
      <c r="C265" s="60">
        <f>SUM(C266:C270)</f>
        <v>0</v>
      </c>
    </row>
    <row r="266" s="1" customFormat="1" customHeight="1" spans="1:3">
      <c r="A266" s="130">
        <v>2020401</v>
      </c>
      <c r="B266" s="130" t="s">
        <v>952</v>
      </c>
      <c r="C266" s="60">
        <v>0</v>
      </c>
    </row>
    <row r="267" s="1" customFormat="1" customHeight="1" spans="1:3">
      <c r="A267" s="130">
        <v>2020402</v>
      </c>
      <c r="B267" s="130" t="s">
        <v>953</v>
      </c>
      <c r="C267" s="60">
        <v>0</v>
      </c>
    </row>
    <row r="268" s="1" customFormat="1" customHeight="1" spans="1:3">
      <c r="A268" s="130">
        <v>2020403</v>
      </c>
      <c r="B268" s="130" t="s">
        <v>954</v>
      </c>
      <c r="C268" s="60">
        <v>0</v>
      </c>
    </row>
    <row r="269" s="1" customFormat="1" customHeight="1" spans="1:3">
      <c r="A269" s="130">
        <v>2020404</v>
      </c>
      <c r="B269" s="130" t="s">
        <v>955</v>
      </c>
      <c r="C269" s="60">
        <v>0</v>
      </c>
    </row>
    <row r="270" s="1" customFormat="1" customHeight="1" spans="1:3">
      <c r="A270" s="130">
        <v>2020499</v>
      </c>
      <c r="B270" s="130" t="s">
        <v>956</v>
      </c>
      <c r="C270" s="60">
        <v>0</v>
      </c>
    </row>
    <row r="271" s="1" customFormat="1" customHeight="1" spans="1:3">
      <c r="A271" s="130">
        <v>20205</v>
      </c>
      <c r="B271" s="133" t="s">
        <v>957</v>
      </c>
      <c r="C271" s="60">
        <f>SUM(C272:C274)</f>
        <v>0</v>
      </c>
    </row>
    <row r="272" s="1" customFormat="1" customHeight="1" spans="1:3">
      <c r="A272" s="130">
        <v>2020503</v>
      </c>
      <c r="B272" s="130" t="s">
        <v>958</v>
      </c>
      <c r="C272" s="60">
        <v>0</v>
      </c>
    </row>
    <row r="273" s="1" customFormat="1" customHeight="1" spans="1:3">
      <c r="A273" s="130">
        <v>2020504</v>
      </c>
      <c r="B273" s="130" t="s">
        <v>959</v>
      </c>
      <c r="C273" s="60">
        <v>0</v>
      </c>
    </row>
    <row r="274" s="1" customFormat="1" customHeight="1" spans="1:3">
      <c r="A274" s="130">
        <v>2020599</v>
      </c>
      <c r="B274" s="130" t="s">
        <v>960</v>
      </c>
      <c r="C274" s="60">
        <v>0</v>
      </c>
    </row>
    <row r="275" s="1" customFormat="1" customHeight="1" spans="1:3">
      <c r="A275" s="130">
        <v>20206</v>
      </c>
      <c r="B275" s="133" t="s">
        <v>961</v>
      </c>
      <c r="C275" s="60">
        <f>C276</f>
        <v>0</v>
      </c>
    </row>
    <row r="276" s="1" customFormat="1" customHeight="1" spans="1:3">
      <c r="A276" s="130">
        <v>2020601</v>
      </c>
      <c r="B276" s="130" t="s">
        <v>962</v>
      </c>
      <c r="C276" s="60">
        <v>0</v>
      </c>
    </row>
    <row r="277" s="1" customFormat="1" customHeight="1" spans="1:3">
      <c r="A277" s="130">
        <v>20207</v>
      </c>
      <c r="B277" s="133" t="s">
        <v>963</v>
      </c>
      <c r="C277" s="60">
        <f>SUM(C278:C281)</f>
        <v>0</v>
      </c>
    </row>
    <row r="278" s="1" customFormat="1" customHeight="1" spans="1:3">
      <c r="A278" s="130">
        <v>2020701</v>
      </c>
      <c r="B278" s="130" t="s">
        <v>964</v>
      </c>
      <c r="C278" s="60">
        <v>0</v>
      </c>
    </row>
    <row r="279" s="1" customFormat="1" customHeight="1" spans="1:3">
      <c r="A279" s="130">
        <v>2020702</v>
      </c>
      <c r="B279" s="130" t="s">
        <v>965</v>
      </c>
      <c r="C279" s="60">
        <v>0</v>
      </c>
    </row>
    <row r="280" s="1" customFormat="1" customHeight="1" spans="1:3">
      <c r="A280" s="130">
        <v>2020703</v>
      </c>
      <c r="B280" s="130" t="s">
        <v>966</v>
      </c>
      <c r="C280" s="60">
        <v>0</v>
      </c>
    </row>
    <row r="281" s="1" customFormat="1" customHeight="1" spans="1:3">
      <c r="A281" s="130">
        <v>2020799</v>
      </c>
      <c r="B281" s="130" t="s">
        <v>967</v>
      </c>
      <c r="C281" s="60">
        <v>0</v>
      </c>
    </row>
    <row r="282" s="1" customFormat="1" customHeight="1" spans="1:3">
      <c r="A282" s="130">
        <v>20208</v>
      </c>
      <c r="B282" s="133" t="s">
        <v>968</v>
      </c>
      <c r="C282" s="60">
        <f>SUM(C283:C287)</f>
        <v>0</v>
      </c>
    </row>
    <row r="283" s="1" customFormat="1" customHeight="1" spans="1:3">
      <c r="A283" s="130">
        <v>2020801</v>
      </c>
      <c r="B283" s="130" t="s">
        <v>803</v>
      </c>
      <c r="C283" s="60">
        <v>0</v>
      </c>
    </row>
    <row r="284" s="1" customFormat="1" customHeight="1" spans="1:3">
      <c r="A284" s="130">
        <v>2020802</v>
      </c>
      <c r="B284" s="130" t="s">
        <v>804</v>
      </c>
      <c r="C284" s="60">
        <v>0</v>
      </c>
    </row>
    <row r="285" s="1" customFormat="1" customHeight="1" spans="1:3">
      <c r="A285" s="130">
        <v>2020803</v>
      </c>
      <c r="B285" s="130" t="s">
        <v>805</v>
      </c>
      <c r="C285" s="60">
        <v>0</v>
      </c>
    </row>
    <row r="286" s="1" customFormat="1" customHeight="1" spans="1:3">
      <c r="A286" s="130">
        <v>2020850</v>
      </c>
      <c r="B286" s="130" t="s">
        <v>812</v>
      </c>
      <c r="C286" s="60">
        <v>0</v>
      </c>
    </row>
    <row r="287" s="1" customFormat="1" customHeight="1" spans="1:3">
      <c r="A287" s="130">
        <v>2020899</v>
      </c>
      <c r="B287" s="130" t="s">
        <v>969</v>
      </c>
      <c r="C287" s="60">
        <v>0</v>
      </c>
    </row>
    <row r="288" s="1" customFormat="1" customHeight="1" spans="1:3">
      <c r="A288" s="130">
        <v>20299</v>
      </c>
      <c r="B288" s="133" t="s">
        <v>970</v>
      </c>
      <c r="C288" s="60">
        <f t="shared" ref="C288:C293" si="0">C289</f>
        <v>0</v>
      </c>
    </row>
    <row r="289" s="1" customFormat="1" customHeight="1" spans="1:3">
      <c r="A289" s="130">
        <v>2029901</v>
      </c>
      <c r="B289" s="130" t="s">
        <v>971</v>
      </c>
      <c r="C289" s="60">
        <v>0</v>
      </c>
    </row>
    <row r="290" s="1" customFormat="1" customHeight="1" spans="1:3">
      <c r="A290" s="130">
        <v>203</v>
      </c>
      <c r="B290" s="133" t="s">
        <v>972</v>
      </c>
      <c r="C290" s="60">
        <f>SUM(C291,C293,C295,C297,C307)</f>
        <v>0</v>
      </c>
    </row>
    <row r="291" s="1" customFormat="1" customHeight="1" spans="1:3">
      <c r="A291" s="130">
        <v>20301</v>
      </c>
      <c r="B291" s="133" t="s">
        <v>973</v>
      </c>
      <c r="C291" s="60">
        <f t="shared" si="0"/>
        <v>0</v>
      </c>
    </row>
    <row r="292" s="1" customFormat="1" customHeight="1" spans="1:3">
      <c r="A292" s="130">
        <v>2030101</v>
      </c>
      <c r="B292" s="130" t="s">
        <v>974</v>
      </c>
      <c r="C292" s="60">
        <v>0</v>
      </c>
    </row>
    <row r="293" s="1" customFormat="1" customHeight="1" spans="1:3">
      <c r="A293" s="130">
        <v>20304</v>
      </c>
      <c r="B293" s="133" t="s">
        <v>975</v>
      </c>
      <c r="C293" s="60">
        <f t="shared" si="0"/>
        <v>0</v>
      </c>
    </row>
    <row r="294" s="1" customFormat="1" customHeight="1" spans="1:3">
      <c r="A294" s="130">
        <v>2030401</v>
      </c>
      <c r="B294" s="130" t="s">
        <v>976</v>
      </c>
      <c r="C294" s="60">
        <v>0</v>
      </c>
    </row>
    <row r="295" s="1" customFormat="1" customHeight="1" spans="1:3">
      <c r="A295" s="130">
        <v>20305</v>
      </c>
      <c r="B295" s="133" t="s">
        <v>977</v>
      </c>
      <c r="C295" s="60">
        <f>C296</f>
        <v>0</v>
      </c>
    </row>
    <row r="296" s="1" customFormat="1" customHeight="1" spans="1:3">
      <c r="A296" s="130">
        <v>2030501</v>
      </c>
      <c r="B296" s="130" t="s">
        <v>978</v>
      </c>
      <c r="C296" s="60">
        <v>0</v>
      </c>
    </row>
    <row r="297" s="1" customFormat="1" customHeight="1" spans="1:3">
      <c r="A297" s="130">
        <v>20306</v>
      </c>
      <c r="B297" s="133" t="s">
        <v>979</v>
      </c>
      <c r="C297" s="60">
        <f>SUM(C298:C306)</f>
        <v>0</v>
      </c>
    </row>
    <row r="298" s="1" customFormat="1" customHeight="1" spans="1:3">
      <c r="A298" s="130">
        <v>2030601</v>
      </c>
      <c r="B298" s="130" t="s">
        <v>980</v>
      </c>
      <c r="C298" s="60">
        <v>0</v>
      </c>
    </row>
    <row r="299" s="1" customFormat="1" customHeight="1" spans="1:3">
      <c r="A299" s="130">
        <v>2030602</v>
      </c>
      <c r="B299" s="130" t="s">
        <v>981</v>
      </c>
      <c r="C299" s="60">
        <v>0</v>
      </c>
    </row>
    <row r="300" s="1" customFormat="1" customHeight="1" spans="1:3">
      <c r="A300" s="130">
        <v>2030603</v>
      </c>
      <c r="B300" s="130" t="s">
        <v>982</v>
      </c>
      <c r="C300" s="60">
        <v>0</v>
      </c>
    </row>
    <row r="301" s="1" customFormat="1" customHeight="1" spans="1:3">
      <c r="A301" s="130">
        <v>2030604</v>
      </c>
      <c r="B301" s="130" t="s">
        <v>983</v>
      </c>
      <c r="C301" s="60">
        <v>0</v>
      </c>
    </row>
    <row r="302" s="1" customFormat="1" customHeight="1" spans="1:3">
      <c r="A302" s="130">
        <v>2030605</v>
      </c>
      <c r="B302" s="130" t="s">
        <v>984</v>
      </c>
      <c r="C302" s="60">
        <v>0</v>
      </c>
    </row>
    <row r="303" s="1" customFormat="1" customHeight="1" spans="1:3">
      <c r="A303" s="130">
        <v>2030606</v>
      </c>
      <c r="B303" s="130" t="s">
        <v>985</v>
      </c>
      <c r="C303" s="60">
        <v>0</v>
      </c>
    </row>
    <row r="304" s="1" customFormat="1" customHeight="1" spans="1:3">
      <c r="A304" s="130">
        <v>2030607</v>
      </c>
      <c r="B304" s="130" t="s">
        <v>986</v>
      </c>
      <c r="C304" s="60">
        <v>0</v>
      </c>
    </row>
    <row r="305" s="1" customFormat="1" customHeight="1" spans="1:3">
      <c r="A305" s="130">
        <v>2030608</v>
      </c>
      <c r="B305" s="130" t="s">
        <v>987</v>
      </c>
      <c r="C305" s="60">
        <v>0</v>
      </c>
    </row>
    <row r="306" s="1" customFormat="1" customHeight="1" spans="1:3">
      <c r="A306" s="130">
        <v>2030699</v>
      </c>
      <c r="B306" s="130" t="s">
        <v>988</v>
      </c>
      <c r="C306" s="60">
        <v>0</v>
      </c>
    </row>
    <row r="307" s="1" customFormat="1" customHeight="1" spans="1:3">
      <c r="A307" s="130">
        <v>20399</v>
      </c>
      <c r="B307" s="133" t="s">
        <v>989</v>
      </c>
      <c r="C307" s="60">
        <f>C308</f>
        <v>0</v>
      </c>
    </row>
    <row r="308" s="1" customFormat="1" customHeight="1" spans="1:3">
      <c r="A308" s="130">
        <v>2039901</v>
      </c>
      <c r="B308" s="130" t="s">
        <v>990</v>
      </c>
      <c r="C308" s="60">
        <v>0</v>
      </c>
    </row>
    <row r="309" s="1" customFormat="1" customHeight="1" spans="1:3">
      <c r="A309" s="130">
        <v>204</v>
      </c>
      <c r="B309" s="133" t="s">
        <v>991</v>
      </c>
      <c r="C309" s="60">
        <f>SUM(C310,C313,C322,C329,C337,C346,C362,C372,C382,C390,C396)</f>
        <v>15008</v>
      </c>
    </row>
    <row r="310" s="1" customFormat="1" customHeight="1" spans="1:3">
      <c r="A310" s="130">
        <v>20401</v>
      </c>
      <c r="B310" s="133" t="s">
        <v>992</v>
      </c>
      <c r="C310" s="60">
        <f>SUM(C311:C312)</f>
        <v>0</v>
      </c>
    </row>
    <row r="311" s="1" customFormat="1" customHeight="1" spans="1:3">
      <c r="A311" s="130">
        <v>2040101</v>
      </c>
      <c r="B311" s="130" t="s">
        <v>993</v>
      </c>
      <c r="C311" s="60"/>
    </row>
    <row r="312" s="1" customFormat="1" customHeight="1" spans="1:3">
      <c r="A312" s="130">
        <v>2040199</v>
      </c>
      <c r="B312" s="130" t="s">
        <v>994</v>
      </c>
      <c r="C312" s="60"/>
    </row>
    <row r="313" s="1" customFormat="1" customHeight="1" spans="1:3">
      <c r="A313" s="130">
        <v>20402</v>
      </c>
      <c r="B313" s="133" t="s">
        <v>995</v>
      </c>
      <c r="C313" s="60">
        <f>SUM(C314:C321)</f>
        <v>12322.76</v>
      </c>
    </row>
    <row r="314" s="1" customFormat="1" customHeight="1" spans="1:3">
      <c r="A314" s="130">
        <v>2040201</v>
      </c>
      <c r="B314" s="130" t="s">
        <v>803</v>
      </c>
      <c r="C314" s="60">
        <v>8461</v>
      </c>
    </row>
    <row r="315" s="1" customFormat="1" customHeight="1" spans="1:3">
      <c r="A315" s="130">
        <v>2040202</v>
      </c>
      <c r="B315" s="130" t="s">
        <v>804</v>
      </c>
      <c r="C315" s="60">
        <v>2597.89</v>
      </c>
    </row>
    <row r="316" s="1" customFormat="1" customHeight="1" spans="1:3">
      <c r="A316" s="130">
        <v>2040203</v>
      </c>
      <c r="B316" s="130" t="s">
        <v>805</v>
      </c>
      <c r="C316" s="60"/>
    </row>
    <row r="317" s="1" customFormat="1" customHeight="1" spans="1:3">
      <c r="A317" s="130">
        <v>2040219</v>
      </c>
      <c r="B317" s="130" t="s">
        <v>844</v>
      </c>
      <c r="C317" s="60">
        <v>1081.69</v>
      </c>
    </row>
    <row r="318" s="1" customFormat="1" customHeight="1" spans="1:3">
      <c r="A318" s="130">
        <v>2040220</v>
      </c>
      <c r="B318" s="130" t="s">
        <v>996</v>
      </c>
      <c r="C318" s="60"/>
    </row>
    <row r="319" s="1" customFormat="1" customHeight="1" spans="1:3">
      <c r="A319" s="130">
        <v>2040221</v>
      </c>
      <c r="B319" s="130" t="s">
        <v>997</v>
      </c>
      <c r="C319" s="60"/>
    </row>
    <row r="320" s="1" customFormat="1" customHeight="1" spans="1:3">
      <c r="A320" s="130">
        <v>2040250</v>
      </c>
      <c r="B320" s="130" t="s">
        <v>812</v>
      </c>
      <c r="C320" s="60"/>
    </row>
    <row r="321" s="1" customFormat="1" customHeight="1" spans="1:3">
      <c r="A321" s="130">
        <v>2040299</v>
      </c>
      <c r="B321" s="130" t="s">
        <v>998</v>
      </c>
      <c r="C321" s="60">
        <v>182.18</v>
      </c>
    </row>
    <row r="322" s="1" customFormat="1" customHeight="1" spans="1:3">
      <c r="A322" s="130">
        <v>20403</v>
      </c>
      <c r="B322" s="133" t="s">
        <v>999</v>
      </c>
      <c r="C322" s="60">
        <f>SUM(C323:C328)</f>
        <v>0</v>
      </c>
    </row>
    <row r="323" s="1" customFormat="1" customHeight="1" spans="1:3">
      <c r="A323" s="130">
        <v>2040301</v>
      </c>
      <c r="B323" s="130" t="s">
        <v>803</v>
      </c>
      <c r="C323" s="60">
        <v>0</v>
      </c>
    </row>
    <row r="324" s="1" customFormat="1" customHeight="1" spans="1:3">
      <c r="A324" s="130">
        <v>2040302</v>
      </c>
      <c r="B324" s="130" t="s">
        <v>804</v>
      </c>
      <c r="C324" s="60">
        <v>0</v>
      </c>
    </row>
    <row r="325" s="1" customFormat="1" customHeight="1" spans="1:3">
      <c r="A325" s="130">
        <v>2040303</v>
      </c>
      <c r="B325" s="130" t="s">
        <v>805</v>
      </c>
      <c r="C325" s="60">
        <v>0</v>
      </c>
    </row>
    <row r="326" s="1" customFormat="1" customHeight="1" spans="1:3">
      <c r="A326" s="130">
        <v>2040304</v>
      </c>
      <c r="B326" s="130" t="s">
        <v>1000</v>
      </c>
      <c r="C326" s="60">
        <v>0</v>
      </c>
    </row>
    <row r="327" s="1" customFormat="1" customHeight="1" spans="1:3">
      <c r="A327" s="130">
        <v>2040350</v>
      </c>
      <c r="B327" s="130" t="s">
        <v>812</v>
      </c>
      <c r="C327" s="60">
        <v>0</v>
      </c>
    </row>
    <row r="328" s="1" customFormat="1" customHeight="1" spans="1:3">
      <c r="A328" s="130">
        <v>2040399</v>
      </c>
      <c r="B328" s="130" t="s">
        <v>1001</v>
      </c>
      <c r="C328" s="60">
        <v>0</v>
      </c>
    </row>
    <row r="329" s="1" customFormat="1" customHeight="1" spans="1:3">
      <c r="A329" s="130">
        <v>20404</v>
      </c>
      <c r="B329" s="133" t="s">
        <v>1002</v>
      </c>
      <c r="C329" s="60">
        <f>SUM(C330:C336)</f>
        <v>508.8</v>
      </c>
    </row>
    <row r="330" s="1" customFormat="1" customHeight="1" spans="1:3">
      <c r="A330" s="130">
        <v>2040401</v>
      </c>
      <c r="B330" s="130" t="s">
        <v>803</v>
      </c>
      <c r="C330" s="60">
        <v>413.38</v>
      </c>
    </row>
    <row r="331" s="1" customFormat="1" customHeight="1" spans="1:3">
      <c r="A331" s="130">
        <v>2040402</v>
      </c>
      <c r="B331" s="130" t="s">
        <v>804</v>
      </c>
      <c r="C331" s="60">
        <v>65.42</v>
      </c>
    </row>
    <row r="332" s="1" customFormat="1" customHeight="1" spans="1:3">
      <c r="A332" s="130">
        <v>2040403</v>
      </c>
      <c r="B332" s="130" t="s">
        <v>805</v>
      </c>
      <c r="C332" s="60">
        <v>0</v>
      </c>
    </row>
    <row r="333" s="1" customFormat="1" customHeight="1" spans="1:3">
      <c r="A333" s="130">
        <v>2040409</v>
      </c>
      <c r="B333" s="130" t="s">
        <v>1003</v>
      </c>
      <c r="C333" s="60">
        <v>0</v>
      </c>
    </row>
    <row r="334" s="1" customFormat="1" customHeight="1" spans="1:3">
      <c r="A334" s="130">
        <v>2040410</v>
      </c>
      <c r="B334" s="130" t="s">
        <v>1004</v>
      </c>
      <c r="C334" s="60">
        <v>0</v>
      </c>
    </row>
    <row r="335" s="1" customFormat="1" customHeight="1" spans="1:3">
      <c r="A335" s="130">
        <v>2040450</v>
      </c>
      <c r="B335" s="130" t="s">
        <v>812</v>
      </c>
      <c r="C335" s="60">
        <v>0</v>
      </c>
    </row>
    <row r="336" s="1" customFormat="1" customHeight="1" spans="1:3">
      <c r="A336" s="130">
        <v>2040499</v>
      </c>
      <c r="B336" s="130" t="s">
        <v>1005</v>
      </c>
      <c r="C336" s="60">
        <v>30</v>
      </c>
    </row>
    <row r="337" s="1" customFormat="1" customHeight="1" spans="1:3">
      <c r="A337" s="130">
        <v>20405</v>
      </c>
      <c r="B337" s="133" t="s">
        <v>1006</v>
      </c>
      <c r="C337" s="60">
        <f>SUM(C338:C345)</f>
        <v>796.18</v>
      </c>
    </row>
    <row r="338" s="1" customFormat="1" customHeight="1" spans="1:3">
      <c r="A338" s="130">
        <v>2040501</v>
      </c>
      <c r="B338" s="130" t="s">
        <v>803</v>
      </c>
      <c r="C338" s="60">
        <v>666.24</v>
      </c>
    </row>
    <row r="339" s="1" customFormat="1" customHeight="1" spans="1:3">
      <c r="A339" s="130">
        <v>2040502</v>
      </c>
      <c r="B339" s="130" t="s">
        <v>804</v>
      </c>
      <c r="C339" s="60">
        <v>99.94</v>
      </c>
    </row>
    <row r="340" s="1" customFormat="1" customHeight="1" spans="1:3">
      <c r="A340" s="130">
        <v>2040503</v>
      </c>
      <c r="B340" s="130" t="s">
        <v>805</v>
      </c>
      <c r="C340" s="60">
        <v>0</v>
      </c>
    </row>
    <row r="341" s="1" customFormat="1" customHeight="1" spans="1:3">
      <c r="A341" s="130">
        <v>2040504</v>
      </c>
      <c r="B341" s="130" t="s">
        <v>1007</v>
      </c>
      <c r="C341" s="60">
        <v>0</v>
      </c>
    </row>
    <row r="342" s="1" customFormat="1" customHeight="1" spans="1:3">
      <c r="A342" s="130">
        <v>2040505</v>
      </c>
      <c r="B342" s="130" t="s">
        <v>1008</v>
      </c>
      <c r="C342" s="60">
        <v>0</v>
      </c>
    </row>
    <row r="343" s="1" customFormat="1" customHeight="1" spans="1:3">
      <c r="A343" s="130">
        <v>2040506</v>
      </c>
      <c r="B343" s="130" t="s">
        <v>1009</v>
      </c>
      <c r="C343" s="60">
        <v>0</v>
      </c>
    </row>
    <row r="344" s="1" customFormat="1" customHeight="1" spans="1:3">
      <c r="A344" s="130">
        <v>2040550</v>
      </c>
      <c r="B344" s="130" t="s">
        <v>812</v>
      </c>
      <c r="C344" s="60">
        <v>0</v>
      </c>
    </row>
    <row r="345" s="1" customFormat="1" customHeight="1" spans="1:3">
      <c r="A345" s="130">
        <v>2040599</v>
      </c>
      <c r="B345" s="130" t="s">
        <v>1010</v>
      </c>
      <c r="C345" s="60">
        <v>30</v>
      </c>
    </row>
    <row r="346" s="1" customFormat="1" customHeight="1" spans="1:3">
      <c r="A346" s="130">
        <v>20406</v>
      </c>
      <c r="B346" s="133" t="s">
        <v>1011</v>
      </c>
      <c r="C346" s="60">
        <f>SUM(C347:C361)</f>
        <v>1380.26</v>
      </c>
    </row>
    <row r="347" s="1" customFormat="1" customHeight="1" spans="1:3">
      <c r="A347" s="130">
        <v>2040601</v>
      </c>
      <c r="B347" s="130" t="s">
        <v>803</v>
      </c>
      <c r="C347" s="60">
        <v>1102.88</v>
      </c>
    </row>
    <row r="348" s="1" customFormat="1" customHeight="1" spans="1:3">
      <c r="A348" s="130">
        <v>2040602</v>
      </c>
      <c r="B348" s="130" t="s">
        <v>804</v>
      </c>
      <c r="C348" s="60">
        <v>113.88</v>
      </c>
    </row>
    <row r="349" s="1" customFormat="1" customHeight="1" spans="1:3">
      <c r="A349" s="130">
        <v>2040603</v>
      </c>
      <c r="B349" s="130" t="s">
        <v>805</v>
      </c>
      <c r="C349" s="60">
        <v>0</v>
      </c>
    </row>
    <row r="350" s="1" customFormat="1" customHeight="1" spans="1:3">
      <c r="A350" s="130">
        <v>2040604</v>
      </c>
      <c r="B350" s="130" t="s">
        <v>1012</v>
      </c>
      <c r="C350" s="60">
        <v>82</v>
      </c>
    </row>
    <row r="351" s="1" customFormat="1" customHeight="1" spans="1:3">
      <c r="A351" s="130">
        <v>2040605</v>
      </c>
      <c r="B351" s="130" t="s">
        <v>1013</v>
      </c>
      <c r="C351" s="60">
        <v>16.5</v>
      </c>
    </row>
    <row r="352" s="1" customFormat="1" customHeight="1" spans="1:3">
      <c r="A352" s="130">
        <v>2040606</v>
      </c>
      <c r="B352" s="130" t="s">
        <v>1014</v>
      </c>
      <c r="C352" s="60">
        <v>0</v>
      </c>
    </row>
    <row r="353" s="1" customFormat="1" customHeight="1" spans="1:3">
      <c r="A353" s="130">
        <v>2040607</v>
      </c>
      <c r="B353" s="130" t="s">
        <v>1015</v>
      </c>
      <c r="C353" s="60">
        <v>15</v>
      </c>
    </row>
    <row r="354" s="1" customFormat="1" customHeight="1" spans="1:3">
      <c r="A354" s="130">
        <v>2040608</v>
      </c>
      <c r="B354" s="130" t="s">
        <v>1016</v>
      </c>
      <c r="C354" s="60">
        <v>0</v>
      </c>
    </row>
    <row r="355" s="1" customFormat="1" customHeight="1" spans="1:3">
      <c r="A355" s="130">
        <v>2040609</v>
      </c>
      <c r="B355" s="130" t="s">
        <v>1017</v>
      </c>
      <c r="C355" s="60">
        <v>0</v>
      </c>
    </row>
    <row r="356" s="1" customFormat="1" customHeight="1" spans="1:3">
      <c r="A356" s="130">
        <v>2040610</v>
      </c>
      <c r="B356" s="130" t="s">
        <v>1018</v>
      </c>
      <c r="C356" s="60">
        <v>5</v>
      </c>
    </row>
    <row r="357" s="1" customFormat="1" customHeight="1" spans="1:3">
      <c r="A357" s="130">
        <v>2040611</v>
      </c>
      <c r="B357" s="130" t="s">
        <v>1019</v>
      </c>
      <c r="C357" s="60">
        <v>0</v>
      </c>
    </row>
    <row r="358" s="1" customFormat="1" customHeight="1" spans="1:3">
      <c r="A358" s="130">
        <v>2040612</v>
      </c>
      <c r="B358" s="130" t="s">
        <v>1020</v>
      </c>
      <c r="C358" s="60">
        <v>0</v>
      </c>
    </row>
    <row r="359" s="1" customFormat="1" customHeight="1" spans="1:3">
      <c r="A359" s="130">
        <v>2040613</v>
      </c>
      <c r="B359" s="130" t="s">
        <v>844</v>
      </c>
      <c r="C359" s="60">
        <v>0</v>
      </c>
    </row>
    <row r="360" s="1" customFormat="1" customHeight="1" spans="1:3">
      <c r="A360" s="130">
        <v>2040650</v>
      </c>
      <c r="B360" s="130" t="s">
        <v>812</v>
      </c>
      <c r="C360" s="60">
        <v>0</v>
      </c>
    </row>
    <row r="361" s="1" customFormat="1" customHeight="1" spans="1:3">
      <c r="A361" s="130">
        <v>2040699</v>
      </c>
      <c r="B361" s="130" t="s">
        <v>1021</v>
      </c>
      <c r="C361" s="60">
        <v>45</v>
      </c>
    </row>
    <row r="362" s="1" customFormat="1" customHeight="1" spans="1:3">
      <c r="A362" s="130">
        <v>20407</v>
      </c>
      <c r="B362" s="133" t="s">
        <v>1022</v>
      </c>
      <c r="C362" s="60">
        <f>SUM(C363:C371)</f>
        <v>0</v>
      </c>
    </row>
    <row r="363" s="1" customFormat="1" customHeight="1" spans="1:3">
      <c r="A363" s="130">
        <v>2040701</v>
      </c>
      <c r="B363" s="130" t="s">
        <v>803</v>
      </c>
      <c r="C363" s="60">
        <v>0</v>
      </c>
    </row>
    <row r="364" s="1" customFormat="1" customHeight="1" spans="1:3">
      <c r="A364" s="130">
        <v>2040702</v>
      </c>
      <c r="B364" s="130" t="s">
        <v>804</v>
      </c>
      <c r="C364" s="60">
        <v>0</v>
      </c>
    </row>
    <row r="365" s="1" customFormat="1" customHeight="1" spans="1:3">
      <c r="A365" s="130">
        <v>2040703</v>
      </c>
      <c r="B365" s="130" t="s">
        <v>805</v>
      </c>
      <c r="C365" s="60">
        <v>0</v>
      </c>
    </row>
    <row r="366" s="1" customFormat="1" customHeight="1" spans="1:3">
      <c r="A366" s="130">
        <v>2040704</v>
      </c>
      <c r="B366" s="130" t="s">
        <v>1023</v>
      </c>
      <c r="C366" s="60">
        <v>0</v>
      </c>
    </row>
    <row r="367" s="1" customFormat="1" customHeight="1" spans="1:3">
      <c r="A367" s="130">
        <v>2040705</v>
      </c>
      <c r="B367" s="130" t="s">
        <v>1024</v>
      </c>
      <c r="C367" s="60">
        <v>0</v>
      </c>
    </row>
    <row r="368" s="1" customFormat="1" customHeight="1" spans="1:3">
      <c r="A368" s="130">
        <v>2040706</v>
      </c>
      <c r="B368" s="130" t="s">
        <v>1025</v>
      </c>
      <c r="C368" s="60">
        <v>0</v>
      </c>
    </row>
    <row r="369" s="1" customFormat="1" customHeight="1" spans="1:3">
      <c r="A369" s="130">
        <v>2040707</v>
      </c>
      <c r="B369" s="130" t="s">
        <v>844</v>
      </c>
      <c r="C369" s="60">
        <v>0</v>
      </c>
    </row>
    <row r="370" s="1" customFormat="1" customHeight="1" spans="1:3">
      <c r="A370" s="130">
        <v>2040750</v>
      </c>
      <c r="B370" s="130" t="s">
        <v>812</v>
      </c>
      <c r="C370" s="60">
        <v>0</v>
      </c>
    </row>
    <row r="371" s="1" customFormat="1" customHeight="1" spans="1:3">
      <c r="A371" s="130">
        <v>2040799</v>
      </c>
      <c r="B371" s="130" t="s">
        <v>1026</v>
      </c>
      <c r="C371" s="60">
        <v>0</v>
      </c>
    </row>
    <row r="372" s="1" customFormat="1" customHeight="1" spans="1:3">
      <c r="A372" s="130">
        <v>20408</v>
      </c>
      <c r="B372" s="133" t="s">
        <v>1027</v>
      </c>
      <c r="C372" s="60">
        <f>SUM(C373:C381)</f>
        <v>0</v>
      </c>
    </row>
    <row r="373" s="1" customFormat="1" customHeight="1" spans="1:3">
      <c r="A373" s="130">
        <v>2040801</v>
      </c>
      <c r="B373" s="130" t="s">
        <v>803</v>
      </c>
      <c r="C373" s="60">
        <v>0</v>
      </c>
    </row>
    <row r="374" s="1" customFormat="1" customHeight="1" spans="1:3">
      <c r="A374" s="130">
        <v>2040802</v>
      </c>
      <c r="B374" s="130" t="s">
        <v>804</v>
      </c>
      <c r="C374" s="60">
        <v>0</v>
      </c>
    </row>
    <row r="375" s="1" customFormat="1" customHeight="1" spans="1:3">
      <c r="A375" s="130">
        <v>2040803</v>
      </c>
      <c r="B375" s="130" t="s">
        <v>805</v>
      </c>
      <c r="C375" s="60">
        <v>0</v>
      </c>
    </row>
    <row r="376" s="1" customFormat="1" customHeight="1" spans="1:3">
      <c r="A376" s="130">
        <v>2040804</v>
      </c>
      <c r="B376" s="130" t="s">
        <v>1028</v>
      </c>
      <c r="C376" s="60">
        <v>0</v>
      </c>
    </row>
    <row r="377" s="1" customFormat="1" customHeight="1" spans="1:3">
      <c r="A377" s="130">
        <v>2040805</v>
      </c>
      <c r="B377" s="130" t="s">
        <v>1029</v>
      </c>
      <c r="C377" s="60">
        <v>0</v>
      </c>
    </row>
    <row r="378" s="1" customFormat="1" customHeight="1" spans="1:3">
      <c r="A378" s="130">
        <v>2040806</v>
      </c>
      <c r="B378" s="130" t="s">
        <v>1030</v>
      </c>
      <c r="C378" s="60">
        <v>0</v>
      </c>
    </row>
    <row r="379" s="1" customFormat="1" customHeight="1" spans="1:3">
      <c r="A379" s="130">
        <v>2040807</v>
      </c>
      <c r="B379" s="130" t="s">
        <v>844</v>
      </c>
      <c r="C379" s="60">
        <v>0</v>
      </c>
    </row>
    <row r="380" s="1" customFormat="1" customHeight="1" spans="1:3">
      <c r="A380" s="130">
        <v>2040850</v>
      </c>
      <c r="B380" s="130" t="s">
        <v>812</v>
      </c>
      <c r="C380" s="60">
        <v>0</v>
      </c>
    </row>
    <row r="381" s="1" customFormat="1" customHeight="1" spans="1:3">
      <c r="A381" s="130">
        <v>2040899</v>
      </c>
      <c r="B381" s="130" t="s">
        <v>1031</v>
      </c>
      <c r="C381" s="60">
        <v>0</v>
      </c>
    </row>
    <row r="382" s="1" customFormat="1" customHeight="1" spans="1:3">
      <c r="A382" s="130">
        <v>20409</v>
      </c>
      <c r="B382" s="133" t="s">
        <v>1032</v>
      </c>
      <c r="C382" s="60">
        <f>SUM(C383:C389)</f>
        <v>0</v>
      </c>
    </row>
    <row r="383" s="1" customFormat="1" customHeight="1" spans="1:3">
      <c r="A383" s="130">
        <v>2040901</v>
      </c>
      <c r="B383" s="130" t="s">
        <v>803</v>
      </c>
      <c r="C383" s="60">
        <v>0</v>
      </c>
    </row>
    <row r="384" s="1" customFormat="1" customHeight="1" spans="1:3">
      <c r="A384" s="130">
        <v>2040902</v>
      </c>
      <c r="B384" s="130" t="s">
        <v>804</v>
      </c>
      <c r="C384" s="60">
        <v>0</v>
      </c>
    </row>
    <row r="385" s="1" customFormat="1" customHeight="1" spans="1:3">
      <c r="A385" s="130">
        <v>2040903</v>
      </c>
      <c r="B385" s="130" t="s">
        <v>805</v>
      </c>
      <c r="C385" s="60">
        <v>0</v>
      </c>
    </row>
    <row r="386" s="1" customFormat="1" customHeight="1" spans="1:3">
      <c r="A386" s="130">
        <v>2040904</v>
      </c>
      <c r="B386" s="130" t="s">
        <v>1033</v>
      </c>
      <c r="C386" s="60">
        <v>0</v>
      </c>
    </row>
    <row r="387" s="1" customFormat="1" customHeight="1" spans="1:3">
      <c r="A387" s="130">
        <v>2040905</v>
      </c>
      <c r="B387" s="130" t="s">
        <v>1034</v>
      </c>
      <c r="C387" s="60">
        <v>0</v>
      </c>
    </row>
    <row r="388" s="1" customFormat="1" customHeight="1" spans="1:3">
      <c r="A388" s="130">
        <v>2040950</v>
      </c>
      <c r="B388" s="130" t="s">
        <v>812</v>
      </c>
      <c r="C388" s="60">
        <v>0</v>
      </c>
    </row>
    <row r="389" s="1" customFormat="1" customHeight="1" spans="1:3">
      <c r="A389" s="130">
        <v>2040999</v>
      </c>
      <c r="B389" s="130" t="s">
        <v>1035</v>
      </c>
      <c r="C389" s="60">
        <v>0</v>
      </c>
    </row>
    <row r="390" s="1" customFormat="1" customHeight="1" spans="1:3">
      <c r="A390" s="130">
        <v>20410</v>
      </c>
      <c r="B390" s="133" t="s">
        <v>1036</v>
      </c>
      <c r="C390" s="60">
        <f>SUM(C391:C395)</f>
        <v>0</v>
      </c>
    </row>
    <row r="391" s="1" customFormat="1" customHeight="1" spans="1:3">
      <c r="A391" s="130">
        <v>2041001</v>
      </c>
      <c r="B391" s="130" t="s">
        <v>803</v>
      </c>
      <c r="C391" s="60">
        <v>0</v>
      </c>
    </row>
    <row r="392" s="1" customFormat="1" customHeight="1" spans="1:3">
      <c r="A392" s="130">
        <v>2041002</v>
      </c>
      <c r="B392" s="130" t="s">
        <v>804</v>
      </c>
      <c r="C392" s="60">
        <v>0</v>
      </c>
    </row>
    <row r="393" s="1" customFormat="1" customHeight="1" spans="1:3">
      <c r="A393" s="130">
        <v>2041006</v>
      </c>
      <c r="B393" s="130" t="s">
        <v>844</v>
      </c>
      <c r="C393" s="60">
        <v>0</v>
      </c>
    </row>
    <row r="394" s="1" customFormat="1" customHeight="1" spans="1:3">
      <c r="A394" s="130">
        <v>2041007</v>
      </c>
      <c r="B394" s="130" t="s">
        <v>1037</v>
      </c>
      <c r="C394" s="60">
        <v>0</v>
      </c>
    </row>
    <row r="395" s="1" customFormat="1" customHeight="1" spans="1:3">
      <c r="A395" s="130">
        <v>2041099</v>
      </c>
      <c r="B395" s="130" t="s">
        <v>1038</v>
      </c>
      <c r="C395" s="60">
        <v>0</v>
      </c>
    </row>
    <row r="396" s="1" customFormat="1" customHeight="1" spans="1:3">
      <c r="A396" s="130">
        <v>20499</v>
      </c>
      <c r="B396" s="133" t="s">
        <v>1039</v>
      </c>
      <c r="C396" s="60">
        <f>C397</f>
        <v>0</v>
      </c>
    </row>
    <row r="397" s="1" customFormat="1" customHeight="1" spans="1:3">
      <c r="A397" s="130">
        <v>2049901</v>
      </c>
      <c r="B397" s="130" t="s">
        <v>1040</v>
      </c>
      <c r="C397" s="60">
        <v>0</v>
      </c>
    </row>
    <row r="398" s="1" customFormat="1" customHeight="1" spans="1:3">
      <c r="A398" s="130">
        <v>205</v>
      </c>
      <c r="B398" s="133" t="s">
        <v>1041</v>
      </c>
      <c r="C398" s="60">
        <f>SUM(C399,C404,C413,C420,C426,C430,C434,C438,C444,C451)</f>
        <v>54774.59</v>
      </c>
    </row>
    <row r="399" s="1" customFormat="1" customHeight="1" spans="1:3">
      <c r="A399" s="130">
        <v>20501</v>
      </c>
      <c r="B399" s="133" t="s">
        <v>1042</v>
      </c>
      <c r="C399" s="60">
        <f>SUM(C400:C403)</f>
        <v>1949.96</v>
      </c>
    </row>
    <row r="400" s="1" customFormat="1" customHeight="1" spans="1:3">
      <c r="A400" s="130">
        <v>2050101</v>
      </c>
      <c r="B400" s="130" t="s">
        <v>803</v>
      </c>
      <c r="C400" s="60">
        <v>516.8</v>
      </c>
    </row>
    <row r="401" s="1" customFormat="1" customHeight="1" spans="1:3">
      <c r="A401" s="130">
        <v>2050102</v>
      </c>
      <c r="B401" s="130" t="s">
        <v>804</v>
      </c>
      <c r="C401" s="60"/>
    </row>
    <row r="402" s="1" customFormat="1" customHeight="1" spans="1:3">
      <c r="A402" s="130">
        <v>2050103</v>
      </c>
      <c r="B402" s="130" t="s">
        <v>805</v>
      </c>
      <c r="C402" s="60"/>
    </row>
    <row r="403" s="1" customFormat="1" customHeight="1" spans="1:3">
      <c r="A403" s="130">
        <v>2050199</v>
      </c>
      <c r="B403" s="130" t="s">
        <v>1043</v>
      </c>
      <c r="C403" s="60">
        <v>1433.16</v>
      </c>
    </row>
    <row r="404" s="1" customFormat="1" customHeight="1" spans="1:3">
      <c r="A404" s="130">
        <v>20502</v>
      </c>
      <c r="B404" s="133" t="s">
        <v>1044</v>
      </c>
      <c r="C404" s="60">
        <f>SUM(C405:C412)</f>
        <v>47905.63</v>
      </c>
    </row>
    <row r="405" s="1" customFormat="1" customHeight="1" spans="1:3">
      <c r="A405" s="130">
        <v>2050201</v>
      </c>
      <c r="B405" s="130" t="s">
        <v>1045</v>
      </c>
      <c r="C405" s="60">
        <v>7599.17</v>
      </c>
    </row>
    <row r="406" s="1" customFormat="1" customHeight="1" spans="1:3">
      <c r="A406" s="130">
        <v>2050202</v>
      </c>
      <c r="B406" s="130" t="s">
        <v>1046</v>
      </c>
      <c r="C406" s="60">
        <v>19094.16</v>
      </c>
    </row>
    <row r="407" s="1" customFormat="1" customHeight="1" spans="1:3">
      <c r="A407" s="130">
        <v>2050203</v>
      </c>
      <c r="B407" s="130" t="s">
        <v>1047</v>
      </c>
      <c r="C407" s="60">
        <v>13775.6</v>
      </c>
    </row>
    <row r="408" s="1" customFormat="1" customHeight="1" spans="1:3">
      <c r="A408" s="130">
        <v>2050204</v>
      </c>
      <c r="B408" s="130" t="s">
        <v>1048</v>
      </c>
      <c r="C408" s="60">
        <v>7436.7</v>
      </c>
    </row>
    <row r="409" s="1" customFormat="1" customHeight="1" spans="1:3">
      <c r="A409" s="130">
        <v>2050205</v>
      </c>
      <c r="B409" s="130" t="s">
        <v>1049</v>
      </c>
      <c r="C409" s="60"/>
    </row>
    <row r="410" s="1" customFormat="1" customHeight="1" spans="1:3">
      <c r="A410" s="130">
        <v>2050206</v>
      </c>
      <c r="B410" s="130" t="s">
        <v>1050</v>
      </c>
      <c r="C410" s="60"/>
    </row>
    <row r="411" s="1" customFormat="1" customHeight="1" spans="1:3">
      <c r="A411" s="130">
        <v>2050207</v>
      </c>
      <c r="B411" s="130" t="s">
        <v>1051</v>
      </c>
      <c r="C411" s="60"/>
    </row>
    <row r="412" s="1" customFormat="1" customHeight="1" spans="1:3">
      <c r="A412" s="130">
        <v>2050299</v>
      </c>
      <c r="B412" s="130" t="s">
        <v>1052</v>
      </c>
      <c r="C412" s="60"/>
    </row>
    <row r="413" s="1" customFormat="1" customHeight="1" spans="1:3">
      <c r="A413" s="130">
        <v>20503</v>
      </c>
      <c r="B413" s="133" t="s">
        <v>1053</v>
      </c>
      <c r="C413" s="60">
        <f>SUM(C414:C419)</f>
        <v>2126</v>
      </c>
    </row>
    <row r="414" s="1" customFormat="1" customHeight="1" spans="1:3">
      <c r="A414" s="130">
        <v>2050301</v>
      </c>
      <c r="B414" s="130" t="s">
        <v>1054</v>
      </c>
      <c r="C414" s="60">
        <v>0</v>
      </c>
    </row>
    <row r="415" s="1" customFormat="1" customHeight="1" spans="1:3">
      <c r="A415" s="130">
        <v>2050302</v>
      </c>
      <c r="B415" s="130" t="s">
        <v>1055</v>
      </c>
      <c r="C415" s="60">
        <v>0</v>
      </c>
    </row>
    <row r="416" s="1" customFormat="1" customHeight="1" spans="1:3">
      <c r="A416" s="130">
        <v>2050303</v>
      </c>
      <c r="B416" s="130" t="s">
        <v>1056</v>
      </c>
      <c r="C416" s="60">
        <v>0</v>
      </c>
    </row>
    <row r="417" s="1" customFormat="1" customHeight="1" spans="1:3">
      <c r="A417" s="130">
        <v>2050304</v>
      </c>
      <c r="B417" s="130" t="s">
        <v>1057</v>
      </c>
      <c r="C417" s="60">
        <v>2126</v>
      </c>
    </row>
    <row r="418" s="1" customFormat="1" customHeight="1" spans="1:3">
      <c r="A418" s="130">
        <v>2050305</v>
      </c>
      <c r="B418" s="130" t="s">
        <v>1058</v>
      </c>
      <c r="C418" s="60">
        <v>0</v>
      </c>
    </row>
    <row r="419" s="1" customFormat="1" customHeight="1" spans="1:3">
      <c r="A419" s="130">
        <v>2050399</v>
      </c>
      <c r="B419" s="130" t="s">
        <v>1059</v>
      </c>
      <c r="C419" s="60">
        <v>0</v>
      </c>
    </row>
    <row r="420" s="1" customFormat="1" customHeight="1" spans="1:3">
      <c r="A420" s="130">
        <v>20504</v>
      </c>
      <c r="B420" s="133" t="s">
        <v>1060</v>
      </c>
      <c r="C420" s="60">
        <f>SUM(C421:C425)</f>
        <v>0</v>
      </c>
    </row>
    <row r="421" s="1" customFormat="1" customHeight="1" spans="1:3">
      <c r="A421" s="130">
        <v>2050401</v>
      </c>
      <c r="B421" s="130" t="s">
        <v>1061</v>
      </c>
      <c r="C421" s="60">
        <v>0</v>
      </c>
    </row>
    <row r="422" s="1" customFormat="1" customHeight="1" spans="1:3">
      <c r="A422" s="130">
        <v>2050402</v>
      </c>
      <c r="B422" s="130" t="s">
        <v>1062</v>
      </c>
      <c r="C422" s="60">
        <v>0</v>
      </c>
    </row>
    <row r="423" s="1" customFormat="1" customHeight="1" spans="1:3">
      <c r="A423" s="130">
        <v>2050403</v>
      </c>
      <c r="B423" s="130" t="s">
        <v>1063</v>
      </c>
      <c r="C423" s="60">
        <v>0</v>
      </c>
    </row>
    <row r="424" s="1" customFormat="1" customHeight="1" spans="1:3">
      <c r="A424" s="130">
        <v>2050404</v>
      </c>
      <c r="B424" s="130" t="s">
        <v>1064</v>
      </c>
      <c r="C424" s="60">
        <v>0</v>
      </c>
    </row>
    <row r="425" s="1" customFormat="1" customHeight="1" spans="1:3">
      <c r="A425" s="130">
        <v>2050499</v>
      </c>
      <c r="B425" s="130" t="s">
        <v>1065</v>
      </c>
      <c r="C425" s="60">
        <v>0</v>
      </c>
    </row>
    <row r="426" s="1" customFormat="1" customHeight="1" spans="1:3">
      <c r="A426" s="130">
        <v>20505</v>
      </c>
      <c r="B426" s="133" t="s">
        <v>1066</v>
      </c>
      <c r="C426" s="60">
        <f>SUM(C427:C429)</f>
        <v>0</v>
      </c>
    </row>
    <row r="427" s="1" customFormat="1" customHeight="1" spans="1:3">
      <c r="A427" s="130">
        <v>2050501</v>
      </c>
      <c r="B427" s="130" t="s">
        <v>1067</v>
      </c>
      <c r="C427" s="60">
        <v>0</v>
      </c>
    </row>
    <row r="428" s="1" customFormat="1" customHeight="1" spans="1:3">
      <c r="A428" s="130">
        <v>2050502</v>
      </c>
      <c r="B428" s="130" t="s">
        <v>1068</v>
      </c>
      <c r="C428" s="60">
        <v>0</v>
      </c>
    </row>
    <row r="429" s="1" customFormat="1" customHeight="1" spans="1:3">
      <c r="A429" s="130">
        <v>2050599</v>
      </c>
      <c r="B429" s="130" t="s">
        <v>1069</v>
      </c>
      <c r="C429" s="60">
        <v>0</v>
      </c>
    </row>
    <row r="430" s="1" customFormat="1" customHeight="1" spans="1:3">
      <c r="A430" s="130">
        <v>20506</v>
      </c>
      <c r="B430" s="133" t="s">
        <v>1070</v>
      </c>
      <c r="C430" s="60">
        <f>SUM(C431:C433)</f>
        <v>0</v>
      </c>
    </row>
    <row r="431" s="1" customFormat="1" customHeight="1" spans="1:3">
      <c r="A431" s="130">
        <v>2050601</v>
      </c>
      <c r="B431" s="130" t="s">
        <v>1071</v>
      </c>
      <c r="C431" s="60">
        <v>0</v>
      </c>
    </row>
    <row r="432" s="1" customFormat="1" customHeight="1" spans="1:3">
      <c r="A432" s="130">
        <v>2050602</v>
      </c>
      <c r="B432" s="130" t="s">
        <v>1072</v>
      </c>
      <c r="C432" s="60">
        <v>0</v>
      </c>
    </row>
    <row r="433" s="1" customFormat="1" customHeight="1" spans="1:3">
      <c r="A433" s="130">
        <v>2050699</v>
      </c>
      <c r="B433" s="130" t="s">
        <v>1073</v>
      </c>
      <c r="C433" s="60">
        <v>0</v>
      </c>
    </row>
    <row r="434" s="1" customFormat="1" customHeight="1" spans="1:3">
      <c r="A434" s="130">
        <v>20507</v>
      </c>
      <c r="B434" s="133" t="s">
        <v>1074</v>
      </c>
      <c r="C434" s="60">
        <f>SUM(C435:C437)</f>
        <v>65</v>
      </c>
    </row>
    <row r="435" s="1" customFormat="1" customHeight="1" spans="1:3">
      <c r="A435" s="130">
        <v>2050701</v>
      </c>
      <c r="B435" s="130" t="s">
        <v>1075</v>
      </c>
      <c r="C435" s="60">
        <v>65</v>
      </c>
    </row>
    <row r="436" s="1" customFormat="1" customHeight="1" spans="1:3">
      <c r="A436" s="130">
        <v>2050702</v>
      </c>
      <c r="B436" s="130" t="s">
        <v>1076</v>
      </c>
      <c r="C436" s="60">
        <v>0</v>
      </c>
    </row>
    <row r="437" s="1" customFormat="1" customHeight="1" spans="1:3">
      <c r="A437" s="130">
        <v>2050799</v>
      </c>
      <c r="B437" s="130" t="s">
        <v>1077</v>
      </c>
      <c r="C437" s="60">
        <v>0</v>
      </c>
    </row>
    <row r="438" s="1" customFormat="1" customHeight="1" spans="1:3">
      <c r="A438" s="130">
        <v>20508</v>
      </c>
      <c r="B438" s="133" t="s">
        <v>1078</v>
      </c>
      <c r="C438" s="60">
        <f>SUM(C439:C443)</f>
        <v>135</v>
      </c>
    </row>
    <row r="439" s="1" customFormat="1" customHeight="1" spans="1:3">
      <c r="A439" s="130">
        <v>2050801</v>
      </c>
      <c r="B439" s="130" t="s">
        <v>1079</v>
      </c>
      <c r="C439" s="60">
        <v>0</v>
      </c>
    </row>
    <row r="440" s="1" customFormat="1" customHeight="1" spans="1:3">
      <c r="A440" s="130">
        <v>2050802</v>
      </c>
      <c r="B440" s="130" t="s">
        <v>1080</v>
      </c>
      <c r="C440" s="60">
        <v>25</v>
      </c>
    </row>
    <row r="441" s="1" customFormat="1" customHeight="1" spans="1:3">
      <c r="A441" s="130">
        <v>2050803</v>
      </c>
      <c r="B441" s="130" t="s">
        <v>1081</v>
      </c>
      <c r="C441" s="60">
        <v>110</v>
      </c>
    </row>
    <row r="442" s="1" customFormat="1" customHeight="1" spans="1:3">
      <c r="A442" s="130">
        <v>2050804</v>
      </c>
      <c r="B442" s="130" t="s">
        <v>1082</v>
      </c>
      <c r="C442" s="60"/>
    </row>
    <row r="443" s="1" customFormat="1" customHeight="1" spans="1:3">
      <c r="A443" s="130">
        <v>2050899</v>
      </c>
      <c r="B443" s="130" t="s">
        <v>1083</v>
      </c>
      <c r="C443" s="60">
        <v>0</v>
      </c>
    </row>
    <row r="444" s="1" customFormat="1" customHeight="1" spans="1:3">
      <c r="A444" s="130">
        <v>20509</v>
      </c>
      <c r="B444" s="133" t="s">
        <v>1084</v>
      </c>
      <c r="C444" s="60">
        <f>SUM(C445:C450)</f>
        <v>2593</v>
      </c>
    </row>
    <row r="445" s="1" customFormat="1" customHeight="1" spans="1:3">
      <c r="A445" s="130">
        <v>2050901</v>
      </c>
      <c r="B445" s="130" t="s">
        <v>1085</v>
      </c>
      <c r="C445" s="60">
        <v>2183</v>
      </c>
    </row>
    <row r="446" s="1" customFormat="1" customHeight="1" spans="1:3">
      <c r="A446" s="130">
        <v>2050902</v>
      </c>
      <c r="B446" s="130" t="s">
        <v>1086</v>
      </c>
      <c r="C446" s="60">
        <v>410</v>
      </c>
    </row>
    <row r="447" s="1" customFormat="1" customHeight="1" spans="1:3">
      <c r="A447" s="130">
        <v>2050903</v>
      </c>
      <c r="B447" s="130" t="s">
        <v>1087</v>
      </c>
      <c r="C447" s="60">
        <v>0</v>
      </c>
    </row>
    <row r="448" s="1" customFormat="1" customHeight="1" spans="1:3">
      <c r="A448" s="130">
        <v>2050904</v>
      </c>
      <c r="B448" s="130" t="s">
        <v>1088</v>
      </c>
      <c r="C448" s="60">
        <v>0</v>
      </c>
    </row>
    <row r="449" s="1" customFormat="1" customHeight="1" spans="1:3">
      <c r="A449" s="130">
        <v>2050905</v>
      </c>
      <c r="B449" s="130" t="s">
        <v>1089</v>
      </c>
      <c r="C449" s="60">
        <v>0</v>
      </c>
    </row>
    <row r="450" s="1" customFormat="1" customHeight="1" spans="1:3">
      <c r="A450" s="130">
        <v>2050999</v>
      </c>
      <c r="B450" s="130" t="s">
        <v>1090</v>
      </c>
      <c r="C450" s="60">
        <v>0</v>
      </c>
    </row>
    <row r="451" s="1" customFormat="1" customHeight="1" spans="1:3">
      <c r="A451" s="130">
        <v>20599</v>
      </c>
      <c r="B451" s="133" t="s">
        <v>1091</v>
      </c>
      <c r="C451" s="60">
        <f>C452</f>
        <v>0</v>
      </c>
    </row>
    <row r="452" s="1" customFormat="1" customHeight="1" spans="1:3">
      <c r="A452" s="130">
        <v>2059999</v>
      </c>
      <c r="B452" s="130" t="s">
        <v>1092</v>
      </c>
      <c r="C452" s="60"/>
    </row>
    <row r="453" s="1" customFormat="1" customHeight="1" spans="1:3">
      <c r="A453" s="130">
        <v>206</v>
      </c>
      <c r="B453" s="133" t="s">
        <v>1093</v>
      </c>
      <c r="C453" s="60">
        <f>SUM(C454,C459,C468,C474,C480,C485,C490,C497,C501,C504)</f>
        <v>123.72</v>
      </c>
    </row>
    <row r="454" s="1" customFormat="1" customHeight="1" spans="1:3">
      <c r="A454" s="130">
        <v>20601</v>
      </c>
      <c r="B454" s="133" t="s">
        <v>1094</v>
      </c>
      <c r="C454" s="60">
        <f>SUM(C455:C458)</f>
        <v>84.92</v>
      </c>
    </row>
    <row r="455" s="1" customFormat="1" customHeight="1" spans="1:3">
      <c r="A455" s="130">
        <v>2060101</v>
      </c>
      <c r="B455" s="130" t="s">
        <v>803</v>
      </c>
      <c r="C455" s="60">
        <v>84.92</v>
      </c>
    </row>
    <row r="456" s="1" customFormat="1" customHeight="1" spans="1:3">
      <c r="A456" s="130">
        <v>2060102</v>
      </c>
      <c r="B456" s="130" t="s">
        <v>804</v>
      </c>
      <c r="C456" s="60"/>
    </row>
    <row r="457" s="1" customFormat="1" customHeight="1" spans="1:3">
      <c r="A457" s="130">
        <v>2060103</v>
      </c>
      <c r="B457" s="130" t="s">
        <v>805</v>
      </c>
      <c r="C457" s="60">
        <v>0</v>
      </c>
    </row>
    <row r="458" s="1" customFormat="1" customHeight="1" spans="1:3">
      <c r="A458" s="130">
        <v>2060199</v>
      </c>
      <c r="B458" s="130" t="s">
        <v>1095</v>
      </c>
      <c r="C458" s="60">
        <v>0</v>
      </c>
    </row>
    <row r="459" s="1" customFormat="1" customHeight="1" spans="1:3">
      <c r="A459" s="130">
        <v>20602</v>
      </c>
      <c r="B459" s="133" t="s">
        <v>1096</v>
      </c>
      <c r="C459" s="60">
        <f>SUM(C460:C467)</f>
        <v>0</v>
      </c>
    </row>
    <row r="460" s="1" customFormat="1" customHeight="1" spans="1:3">
      <c r="A460" s="130">
        <v>2060201</v>
      </c>
      <c r="B460" s="130" t="s">
        <v>1097</v>
      </c>
      <c r="C460" s="60">
        <v>0</v>
      </c>
    </row>
    <row r="461" s="1" customFormat="1" customHeight="1" spans="1:3">
      <c r="A461" s="130">
        <v>2060202</v>
      </c>
      <c r="B461" s="130" t="s">
        <v>1098</v>
      </c>
      <c r="C461" s="60">
        <v>0</v>
      </c>
    </row>
    <row r="462" s="1" customFormat="1" customHeight="1" spans="1:3">
      <c r="A462" s="130">
        <v>2060203</v>
      </c>
      <c r="B462" s="130" t="s">
        <v>1099</v>
      </c>
      <c r="C462" s="60">
        <v>0</v>
      </c>
    </row>
    <row r="463" s="1" customFormat="1" customHeight="1" spans="1:3">
      <c r="A463" s="130">
        <v>2060204</v>
      </c>
      <c r="B463" s="130" t="s">
        <v>1100</v>
      </c>
      <c r="C463" s="60">
        <v>0</v>
      </c>
    </row>
    <row r="464" s="1" customFormat="1" customHeight="1" spans="1:3">
      <c r="A464" s="130">
        <v>2060205</v>
      </c>
      <c r="B464" s="130" t="s">
        <v>1101</v>
      </c>
      <c r="C464" s="60">
        <v>0</v>
      </c>
    </row>
    <row r="465" s="1" customFormat="1" customHeight="1" spans="1:3">
      <c r="A465" s="130">
        <v>2060206</v>
      </c>
      <c r="B465" s="130" t="s">
        <v>1102</v>
      </c>
      <c r="C465" s="60">
        <v>0</v>
      </c>
    </row>
    <row r="466" s="1" customFormat="1" customHeight="1" spans="1:3">
      <c r="A466" s="130">
        <v>2060207</v>
      </c>
      <c r="B466" s="130" t="s">
        <v>1103</v>
      </c>
      <c r="C466" s="60">
        <v>0</v>
      </c>
    </row>
    <row r="467" s="1" customFormat="1" customHeight="1" spans="1:3">
      <c r="A467" s="130">
        <v>2060299</v>
      </c>
      <c r="B467" s="130" t="s">
        <v>1104</v>
      </c>
      <c r="C467" s="60">
        <v>0</v>
      </c>
    </row>
    <row r="468" s="1" customFormat="1" customHeight="1" spans="1:3">
      <c r="A468" s="130">
        <v>20603</v>
      </c>
      <c r="B468" s="133" t="s">
        <v>1105</v>
      </c>
      <c r="C468" s="60">
        <f>SUM(C469:C473)</f>
        <v>0</v>
      </c>
    </row>
    <row r="469" s="1" customFormat="1" customHeight="1" spans="1:3">
      <c r="A469" s="130">
        <v>2060301</v>
      </c>
      <c r="B469" s="130" t="s">
        <v>1097</v>
      </c>
      <c r="C469" s="60">
        <v>0</v>
      </c>
    </row>
    <row r="470" s="1" customFormat="1" customHeight="1" spans="1:3">
      <c r="A470" s="130">
        <v>2060302</v>
      </c>
      <c r="B470" s="130" t="s">
        <v>1106</v>
      </c>
      <c r="C470" s="60">
        <v>0</v>
      </c>
    </row>
    <row r="471" s="1" customFormat="1" customHeight="1" spans="1:3">
      <c r="A471" s="130">
        <v>2060303</v>
      </c>
      <c r="B471" s="130" t="s">
        <v>1107</v>
      </c>
      <c r="C471" s="60">
        <v>0</v>
      </c>
    </row>
    <row r="472" s="1" customFormat="1" customHeight="1" spans="1:3">
      <c r="A472" s="130">
        <v>2060304</v>
      </c>
      <c r="B472" s="130" t="s">
        <v>1108</v>
      </c>
      <c r="C472" s="60">
        <v>0</v>
      </c>
    </row>
    <row r="473" s="1" customFormat="1" customHeight="1" spans="1:3">
      <c r="A473" s="130">
        <v>2060399</v>
      </c>
      <c r="B473" s="130" t="s">
        <v>1109</v>
      </c>
      <c r="C473" s="60">
        <v>0</v>
      </c>
    </row>
    <row r="474" s="1" customFormat="1" customHeight="1" spans="1:3">
      <c r="A474" s="130">
        <v>20604</v>
      </c>
      <c r="B474" s="133" t="s">
        <v>1110</v>
      </c>
      <c r="C474" s="60">
        <f>SUM(C475:C479)</f>
        <v>0</v>
      </c>
    </row>
    <row r="475" s="1" customFormat="1" customHeight="1" spans="1:3">
      <c r="A475" s="130">
        <v>2060401</v>
      </c>
      <c r="B475" s="130" t="s">
        <v>1097</v>
      </c>
      <c r="C475" s="60">
        <v>0</v>
      </c>
    </row>
    <row r="476" s="1" customFormat="1" customHeight="1" spans="1:3">
      <c r="A476" s="130">
        <v>2060402</v>
      </c>
      <c r="B476" s="130" t="s">
        <v>1111</v>
      </c>
      <c r="C476" s="60"/>
    </row>
    <row r="477" s="1" customFormat="1" customHeight="1" spans="1:3">
      <c r="A477" s="130">
        <v>2060403</v>
      </c>
      <c r="B477" s="130" t="s">
        <v>1112</v>
      </c>
      <c r="C477" s="60">
        <v>0</v>
      </c>
    </row>
    <row r="478" s="1" customFormat="1" customHeight="1" spans="1:3">
      <c r="A478" s="130">
        <v>2060404</v>
      </c>
      <c r="B478" s="130" t="s">
        <v>1113</v>
      </c>
      <c r="C478" s="60"/>
    </row>
    <row r="479" s="1" customFormat="1" customHeight="1" spans="1:3">
      <c r="A479" s="130">
        <v>2060499</v>
      </c>
      <c r="B479" s="130" t="s">
        <v>1114</v>
      </c>
      <c r="C479" s="60">
        <v>0</v>
      </c>
    </row>
    <row r="480" s="1" customFormat="1" customHeight="1" spans="1:3">
      <c r="A480" s="130">
        <v>20605</v>
      </c>
      <c r="B480" s="133" t="s">
        <v>1115</v>
      </c>
      <c r="C480" s="60">
        <f>SUM(C481:C484)</f>
        <v>0</v>
      </c>
    </row>
    <row r="481" s="1" customFormat="1" customHeight="1" spans="1:3">
      <c r="A481" s="130">
        <v>2060501</v>
      </c>
      <c r="B481" s="130" t="s">
        <v>1097</v>
      </c>
      <c r="C481" s="60">
        <v>0</v>
      </c>
    </row>
    <row r="482" s="1" customFormat="1" customHeight="1" spans="1:3">
      <c r="A482" s="130">
        <v>2060502</v>
      </c>
      <c r="B482" s="130" t="s">
        <v>1116</v>
      </c>
      <c r="C482" s="60">
        <v>0</v>
      </c>
    </row>
    <row r="483" s="1" customFormat="1" customHeight="1" spans="1:3">
      <c r="A483" s="130">
        <v>2060503</v>
      </c>
      <c r="B483" s="130" t="s">
        <v>1117</v>
      </c>
      <c r="C483" s="60">
        <v>0</v>
      </c>
    </row>
    <row r="484" s="1" customFormat="1" customHeight="1" spans="1:3">
      <c r="A484" s="130">
        <v>2060599</v>
      </c>
      <c r="B484" s="130" t="s">
        <v>1118</v>
      </c>
      <c r="C484" s="60">
        <v>0</v>
      </c>
    </row>
    <row r="485" s="1" customFormat="1" customHeight="1" spans="1:3">
      <c r="A485" s="130">
        <v>20606</v>
      </c>
      <c r="B485" s="133" t="s">
        <v>1119</v>
      </c>
      <c r="C485" s="60">
        <f>SUM(C486:C489)</f>
        <v>0</v>
      </c>
    </row>
    <row r="486" s="1" customFormat="1" customHeight="1" spans="1:3">
      <c r="A486" s="130">
        <v>2060601</v>
      </c>
      <c r="B486" s="130" t="s">
        <v>1120</v>
      </c>
      <c r="C486" s="60">
        <v>0</v>
      </c>
    </row>
    <row r="487" s="1" customFormat="1" customHeight="1" spans="1:3">
      <c r="A487" s="130">
        <v>2060602</v>
      </c>
      <c r="B487" s="130" t="s">
        <v>1121</v>
      </c>
      <c r="C487" s="60">
        <v>0</v>
      </c>
    </row>
    <row r="488" s="1" customFormat="1" customHeight="1" spans="1:3">
      <c r="A488" s="130">
        <v>2060603</v>
      </c>
      <c r="B488" s="130" t="s">
        <v>1122</v>
      </c>
      <c r="C488" s="60">
        <v>0</v>
      </c>
    </row>
    <row r="489" s="1" customFormat="1" customHeight="1" spans="1:3">
      <c r="A489" s="130">
        <v>2060699</v>
      </c>
      <c r="B489" s="130" t="s">
        <v>1123</v>
      </c>
      <c r="C489" s="60">
        <v>0</v>
      </c>
    </row>
    <row r="490" s="1" customFormat="1" customHeight="1" spans="1:3">
      <c r="A490" s="130">
        <v>20607</v>
      </c>
      <c r="B490" s="133" t="s">
        <v>1124</v>
      </c>
      <c r="C490" s="60">
        <f>SUM(C491:C496)</f>
        <v>38.8</v>
      </c>
    </row>
    <row r="491" s="1" customFormat="1" customHeight="1" spans="1:3">
      <c r="A491" s="130">
        <v>2060701</v>
      </c>
      <c r="B491" s="130" t="s">
        <v>1097</v>
      </c>
      <c r="C491" s="60">
        <v>0</v>
      </c>
    </row>
    <row r="492" s="1" customFormat="1" customHeight="1" spans="1:3">
      <c r="A492" s="130">
        <v>2060702</v>
      </c>
      <c r="B492" s="130" t="s">
        <v>1125</v>
      </c>
      <c r="C492" s="60">
        <v>34.8</v>
      </c>
    </row>
    <row r="493" s="1" customFormat="1" customHeight="1" spans="1:3">
      <c r="A493" s="130">
        <v>2060703</v>
      </c>
      <c r="B493" s="130" t="s">
        <v>1126</v>
      </c>
      <c r="C493" s="60">
        <v>2.5</v>
      </c>
    </row>
    <row r="494" s="1" customFormat="1" customHeight="1" spans="1:3">
      <c r="A494" s="130">
        <v>2060704</v>
      </c>
      <c r="B494" s="130" t="s">
        <v>1127</v>
      </c>
      <c r="C494" s="60">
        <v>1.5</v>
      </c>
    </row>
    <row r="495" s="1" customFormat="1" customHeight="1" spans="1:3">
      <c r="A495" s="130">
        <v>2060705</v>
      </c>
      <c r="B495" s="130" t="s">
        <v>1128</v>
      </c>
      <c r="C495" s="60">
        <v>0</v>
      </c>
    </row>
    <row r="496" s="1" customFormat="1" customHeight="1" spans="1:3">
      <c r="A496" s="130">
        <v>2060799</v>
      </c>
      <c r="B496" s="130" t="s">
        <v>1129</v>
      </c>
      <c r="C496" s="60"/>
    </row>
    <row r="497" s="1" customFormat="1" customHeight="1" spans="1:3">
      <c r="A497" s="130">
        <v>20608</v>
      </c>
      <c r="B497" s="133" t="s">
        <v>1130</v>
      </c>
      <c r="C497" s="60">
        <f>SUM(C498:C500)</f>
        <v>0</v>
      </c>
    </row>
    <row r="498" s="1" customFormat="1" customHeight="1" spans="1:3">
      <c r="A498" s="130">
        <v>2060801</v>
      </c>
      <c r="B498" s="130" t="s">
        <v>1131</v>
      </c>
      <c r="C498" s="60">
        <v>0</v>
      </c>
    </row>
    <row r="499" s="1" customFormat="1" customHeight="1" spans="1:3">
      <c r="A499" s="130">
        <v>2060802</v>
      </c>
      <c r="B499" s="130" t="s">
        <v>1132</v>
      </c>
      <c r="C499" s="60">
        <v>0</v>
      </c>
    </row>
    <row r="500" s="1" customFormat="1" customHeight="1" spans="1:3">
      <c r="A500" s="130">
        <v>2060899</v>
      </c>
      <c r="B500" s="130" t="s">
        <v>1133</v>
      </c>
      <c r="C500" s="60">
        <v>0</v>
      </c>
    </row>
    <row r="501" s="1" customFormat="1" customHeight="1" spans="1:3">
      <c r="A501" s="130">
        <v>20609</v>
      </c>
      <c r="B501" s="133" t="s">
        <v>1134</v>
      </c>
      <c r="C501" s="60">
        <f>C502+C503</f>
        <v>0</v>
      </c>
    </row>
    <row r="502" s="1" customFormat="1" customHeight="1" spans="1:3">
      <c r="A502" s="130">
        <v>2060901</v>
      </c>
      <c r="B502" s="130" t="s">
        <v>1135</v>
      </c>
      <c r="C502" s="60">
        <v>0</v>
      </c>
    </row>
    <row r="503" s="1" customFormat="1" customHeight="1" spans="1:3">
      <c r="A503" s="130">
        <v>2060902</v>
      </c>
      <c r="B503" s="130" t="s">
        <v>1136</v>
      </c>
      <c r="C503" s="60">
        <v>0</v>
      </c>
    </row>
    <row r="504" s="1" customFormat="1" customHeight="1" spans="1:3">
      <c r="A504" s="130">
        <v>20699</v>
      </c>
      <c r="B504" s="133" t="s">
        <v>1137</v>
      </c>
      <c r="C504" s="60">
        <f>SUM(C505:C508)</f>
        <v>0</v>
      </c>
    </row>
    <row r="505" s="1" customFormat="1" customHeight="1" spans="1:3">
      <c r="A505" s="130">
        <v>2069901</v>
      </c>
      <c r="B505" s="130" t="s">
        <v>1138</v>
      </c>
      <c r="C505" s="60">
        <v>0</v>
      </c>
    </row>
    <row r="506" s="1" customFormat="1" customHeight="1" spans="1:3">
      <c r="A506" s="130">
        <v>2069902</v>
      </c>
      <c r="B506" s="130" t="s">
        <v>1139</v>
      </c>
      <c r="C506" s="60">
        <v>0</v>
      </c>
    </row>
    <row r="507" s="1" customFormat="1" customHeight="1" spans="1:3">
      <c r="A507" s="130">
        <v>2069903</v>
      </c>
      <c r="B507" s="130" t="s">
        <v>1140</v>
      </c>
      <c r="C507" s="60">
        <v>0</v>
      </c>
    </row>
    <row r="508" s="1" customFormat="1" customHeight="1" spans="1:3">
      <c r="A508" s="130">
        <v>2069999</v>
      </c>
      <c r="B508" s="130" t="s">
        <v>1141</v>
      </c>
      <c r="C508" s="60">
        <v>0</v>
      </c>
    </row>
    <row r="509" s="1" customFormat="1" customHeight="1" spans="1:3">
      <c r="A509" s="130">
        <v>207</v>
      </c>
      <c r="B509" s="133" t="s">
        <v>1142</v>
      </c>
      <c r="C509" s="60">
        <f>SUM(C510,C526,C534,C545,C554,C561)</f>
        <v>3073.4042</v>
      </c>
    </row>
    <row r="510" s="1" customFormat="1" customHeight="1" spans="1:3">
      <c r="A510" s="130">
        <v>20701</v>
      </c>
      <c r="B510" s="133" t="s">
        <v>1143</v>
      </c>
      <c r="C510" s="60">
        <f>SUM(C511:C525)</f>
        <v>2325.3942</v>
      </c>
    </row>
    <row r="511" s="1" customFormat="1" customHeight="1" spans="1:3">
      <c r="A511" s="130">
        <v>2070101</v>
      </c>
      <c r="B511" s="130" t="s">
        <v>803</v>
      </c>
      <c r="C511" s="60">
        <v>289.81</v>
      </c>
    </row>
    <row r="512" s="1" customFormat="1" customHeight="1" spans="1:3">
      <c r="A512" s="130">
        <v>2070102</v>
      </c>
      <c r="B512" s="130" t="s">
        <v>804</v>
      </c>
      <c r="C512" s="60">
        <v>428.6</v>
      </c>
    </row>
    <row r="513" s="1" customFormat="1" customHeight="1" spans="1:3">
      <c r="A513" s="130">
        <v>2070103</v>
      </c>
      <c r="B513" s="130" t="s">
        <v>805</v>
      </c>
      <c r="C513" s="60"/>
    </row>
    <row r="514" s="1" customFormat="1" customHeight="1" spans="1:3">
      <c r="A514" s="130">
        <v>2070104</v>
      </c>
      <c r="B514" s="130" t="s">
        <v>1144</v>
      </c>
      <c r="C514" s="60">
        <v>221.12</v>
      </c>
    </row>
    <row r="515" s="1" customFormat="1" customHeight="1" spans="1:3">
      <c r="A515" s="130">
        <v>2070105</v>
      </c>
      <c r="B515" s="130" t="s">
        <v>1145</v>
      </c>
      <c r="C515" s="60"/>
    </row>
    <row r="516" s="1" customFormat="1" customHeight="1" spans="1:3">
      <c r="A516" s="130">
        <v>2070106</v>
      </c>
      <c r="B516" s="130" t="s">
        <v>1146</v>
      </c>
      <c r="C516" s="60">
        <v>102.97</v>
      </c>
    </row>
    <row r="517" s="1" customFormat="1" customHeight="1" spans="1:3">
      <c r="A517" s="130">
        <v>2070107</v>
      </c>
      <c r="B517" s="130" t="s">
        <v>1147</v>
      </c>
      <c r="C517" s="60">
        <v>598.88</v>
      </c>
    </row>
    <row r="518" s="1" customFormat="1" customHeight="1" spans="1:3">
      <c r="A518" s="130">
        <v>2070108</v>
      </c>
      <c r="B518" s="130" t="s">
        <v>1148</v>
      </c>
      <c r="C518" s="60"/>
    </row>
    <row r="519" s="1" customFormat="1" customHeight="1" spans="1:3">
      <c r="A519" s="130">
        <v>2070109</v>
      </c>
      <c r="B519" s="130" t="s">
        <v>1149</v>
      </c>
      <c r="C519" s="60">
        <v>424.29</v>
      </c>
    </row>
    <row r="520" s="1" customFormat="1" customHeight="1" spans="1:3">
      <c r="A520" s="130">
        <v>2070110</v>
      </c>
      <c r="B520" s="130" t="s">
        <v>1150</v>
      </c>
      <c r="C520" s="60">
        <v>39</v>
      </c>
    </row>
    <row r="521" s="1" customFormat="1" customHeight="1" spans="1:3">
      <c r="A521" s="130">
        <v>2070111</v>
      </c>
      <c r="B521" s="130" t="s">
        <v>1151</v>
      </c>
      <c r="C521" s="60">
        <v>9</v>
      </c>
    </row>
    <row r="522" s="1" customFormat="1" customHeight="1" spans="1:3">
      <c r="A522" s="130">
        <v>2070112</v>
      </c>
      <c r="B522" s="130" t="s">
        <v>1152</v>
      </c>
      <c r="C522" s="60">
        <v>207.1</v>
      </c>
    </row>
    <row r="523" s="1" customFormat="1" customHeight="1" spans="1:3">
      <c r="A523" s="130">
        <v>2070113</v>
      </c>
      <c r="B523" s="130" t="s">
        <v>1153</v>
      </c>
      <c r="C523" s="60"/>
    </row>
    <row r="524" s="1" customFormat="1" customHeight="1" spans="1:3">
      <c r="A524" s="130">
        <v>2070114</v>
      </c>
      <c r="B524" s="130" t="s">
        <v>1154</v>
      </c>
      <c r="C524" s="60"/>
    </row>
    <row r="525" s="1" customFormat="1" customHeight="1" spans="1:3">
      <c r="A525" s="130">
        <v>2070199</v>
      </c>
      <c r="B525" s="130" t="s">
        <v>1155</v>
      </c>
      <c r="C525" s="60">
        <v>4.6242</v>
      </c>
    </row>
    <row r="526" s="1" customFormat="1" customHeight="1" spans="1:3">
      <c r="A526" s="130">
        <v>20702</v>
      </c>
      <c r="B526" s="133" t="s">
        <v>1156</v>
      </c>
      <c r="C526" s="60">
        <f>SUM(C527:C533)</f>
        <v>28</v>
      </c>
    </row>
    <row r="527" s="1" customFormat="1" customHeight="1" spans="1:3">
      <c r="A527" s="130">
        <v>2070201</v>
      </c>
      <c r="B527" s="130" t="s">
        <v>803</v>
      </c>
      <c r="C527" s="60">
        <v>0</v>
      </c>
    </row>
    <row r="528" s="1" customFormat="1" customHeight="1" spans="1:3">
      <c r="A528" s="130">
        <v>2070202</v>
      </c>
      <c r="B528" s="130" t="s">
        <v>804</v>
      </c>
      <c r="C528" s="60">
        <v>0</v>
      </c>
    </row>
    <row r="529" s="1" customFormat="1" customHeight="1" spans="1:3">
      <c r="A529" s="130">
        <v>2070203</v>
      </c>
      <c r="B529" s="130" t="s">
        <v>805</v>
      </c>
      <c r="C529" s="60">
        <v>0</v>
      </c>
    </row>
    <row r="530" s="1" customFormat="1" customHeight="1" spans="1:3">
      <c r="A530" s="130">
        <v>2070204</v>
      </c>
      <c r="B530" s="130" t="s">
        <v>1157</v>
      </c>
      <c r="C530" s="60">
        <v>28</v>
      </c>
    </row>
    <row r="531" s="1" customFormat="1" customHeight="1" spans="1:3">
      <c r="A531" s="130">
        <v>2070205</v>
      </c>
      <c r="B531" s="130" t="s">
        <v>1158</v>
      </c>
      <c r="C531" s="60">
        <v>0</v>
      </c>
    </row>
    <row r="532" s="1" customFormat="1" customHeight="1" spans="1:3">
      <c r="A532" s="130">
        <v>2070206</v>
      </c>
      <c r="B532" s="130" t="s">
        <v>1159</v>
      </c>
      <c r="C532" s="60">
        <v>0</v>
      </c>
    </row>
    <row r="533" s="1" customFormat="1" customHeight="1" spans="1:3">
      <c r="A533" s="130">
        <v>2070299</v>
      </c>
      <c r="B533" s="130" t="s">
        <v>1160</v>
      </c>
      <c r="C533" s="60">
        <v>0</v>
      </c>
    </row>
    <row r="534" s="1" customFormat="1" customHeight="1" spans="1:3">
      <c r="A534" s="130">
        <v>20703</v>
      </c>
      <c r="B534" s="133" t="s">
        <v>1161</v>
      </c>
      <c r="C534" s="60">
        <f>SUM(C535:C544)</f>
        <v>0</v>
      </c>
    </row>
    <row r="535" s="1" customFormat="1" customHeight="1" spans="1:3">
      <c r="A535" s="130">
        <v>2070301</v>
      </c>
      <c r="B535" s="130" t="s">
        <v>803</v>
      </c>
      <c r="C535" s="60">
        <v>0</v>
      </c>
    </row>
    <row r="536" s="1" customFormat="1" customHeight="1" spans="1:3">
      <c r="A536" s="130">
        <v>2070302</v>
      </c>
      <c r="B536" s="130" t="s">
        <v>804</v>
      </c>
      <c r="C536" s="60">
        <v>0</v>
      </c>
    </row>
    <row r="537" s="1" customFormat="1" customHeight="1" spans="1:3">
      <c r="A537" s="130">
        <v>2070303</v>
      </c>
      <c r="B537" s="130" t="s">
        <v>805</v>
      </c>
      <c r="C537" s="60">
        <v>0</v>
      </c>
    </row>
    <row r="538" s="1" customFormat="1" customHeight="1" spans="1:3">
      <c r="A538" s="130">
        <v>2070304</v>
      </c>
      <c r="B538" s="130" t="s">
        <v>1162</v>
      </c>
      <c r="C538" s="60">
        <v>0</v>
      </c>
    </row>
    <row r="539" s="1" customFormat="1" customHeight="1" spans="1:3">
      <c r="A539" s="130">
        <v>2070305</v>
      </c>
      <c r="B539" s="130" t="s">
        <v>1163</v>
      </c>
      <c r="C539" s="60">
        <v>0</v>
      </c>
    </row>
    <row r="540" s="1" customFormat="1" customHeight="1" spans="1:3">
      <c r="A540" s="130">
        <v>2070306</v>
      </c>
      <c r="B540" s="130" t="s">
        <v>1164</v>
      </c>
      <c r="C540" s="60">
        <v>0</v>
      </c>
    </row>
    <row r="541" s="1" customFormat="1" customHeight="1" spans="1:3">
      <c r="A541" s="130">
        <v>2070307</v>
      </c>
      <c r="B541" s="130" t="s">
        <v>1165</v>
      </c>
      <c r="C541" s="60">
        <v>0</v>
      </c>
    </row>
    <row r="542" s="1" customFormat="1" customHeight="1" spans="1:3">
      <c r="A542" s="130">
        <v>2070308</v>
      </c>
      <c r="B542" s="130" t="s">
        <v>1166</v>
      </c>
      <c r="C542" s="60">
        <v>0</v>
      </c>
    </row>
    <row r="543" s="1" customFormat="1" customHeight="1" spans="1:3">
      <c r="A543" s="130">
        <v>2070309</v>
      </c>
      <c r="B543" s="130" t="s">
        <v>1167</v>
      </c>
      <c r="C543" s="60">
        <v>0</v>
      </c>
    </row>
    <row r="544" s="1" customFormat="1" customHeight="1" spans="1:3">
      <c r="A544" s="130">
        <v>2070399</v>
      </c>
      <c r="B544" s="130" t="s">
        <v>1168</v>
      </c>
      <c r="C544" s="60">
        <v>0</v>
      </c>
    </row>
    <row r="545" s="1" customFormat="1" customHeight="1" spans="1:3">
      <c r="A545" s="130">
        <v>20706</v>
      </c>
      <c r="B545" s="11" t="s">
        <v>1169</v>
      </c>
      <c r="C545" s="60">
        <f>SUM(C546:C553)</f>
        <v>0</v>
      </c>
    </row>
    <row r="546" s="1" customFormat="1" customHeight="1" spans="1:3">
      <c r="A546" s="130">
        <v>2070601</v>
      </c>
      <c r="B546" s="13" t="s">
        <v>803</v>
      </c>
      <c r="C546" s="60">
        <v>0</v>
      </c>
    </row>
    <row r="547" s="1" customFormat="1" customHeight="1" spans="1:3">
      <c r="A547" s="130">
        <v>2070602</v>
      </c>
      <c r="B547" s="13" t="s">
        <v>804</v>
      </c>
      <c r="C547" s="60">
        <v>0</v>
      </c>
    </row>
    <row r="548" s="1" customFormat="1" customHeight="1" spans="1:3">
      <c r="A548" s="130">
        <v>2070603</v>
      </c>
      <c r="B548" s="13" t="s">
        <v>805</v>
      </c>
      <c r="C548" s="60">
        <v>0</v>
      </c>
    </row>
    <row r="549" s="1" customFormat="1" customHeight="1" spans="1:3">
      <c r="A549" s="130">
        <v>2070604</v>
      </c>
      <c r="B549" s="13" t="s">
        <v>1170</v>
      </c>
      <c r="C549" s="60">
        <v>0</v>
      </c>
    </row>
    <row r="550" s="1" customFormat="1" customHeight="1" spans="1:3">
      <c r="A550" s="130">
        <v>2070605</v>
      </c>
      <c r="B550" s="13" t="s">
        <v>1171</v>
      </c>
      <c r="C550" s="60">
        <v>0</v>
      </c>
    </row>
    <row r="551" s="1" customFormat="1" customHeight="1" spans="1:3">
      <c r="A551" s="130">
        <v>2070606</v>
      </c>
      <c r="B551" s="13" t="s">
        <v>1172</v>
      </c>
      <c r="C551" s="60">
        <v>0</v>
      </c>
    </row>
    <row r="552" s="1" customFormat="1" customHeight="1" spans="1:3">
      <c r="A552" s="130">
        <v>2070607</v>
      </c>
      <c r="B552" s="13" t="s">
        <v>1173</v>
      </c>
      <c r="C552" s="60"/>
    </row>
    <row r="553" s="1" customFormat="1" customHeight="1" spans="1:3">
      <c r="A553" s="130">
        <v>2070699</v>
      </c>
      <c r="B553" s="13" t="s">
        <v>1174</v>
      </c>
      <c r="C553" s="60">
        <v>0</v>
      </c>
    </row>
    <row r="554" s="1" customFormat="1" customHeight="1" spans="1:3">
      <c r="A554" s="130">
        <v>20708</v>
      </c>
      <c r="B554" s="11" t="s">
        <v>1175</v>
      </c>
      <c r="C554" s="60">
        <f>SUM(C555:C560)</f>
        <v>720.01</v>
      </c>
    </row>
    <row r="555" s="1" customFormat="1" customHeight="1" spans="1:3">
      <c r="A555" s="130">
        <v>2070801</v>
      </c>
      <c r="B555" s="13" t="s">
        <v>803</v>
      </c>
      <c r="C555" s="60">
        <v>0</v>
      </c>
    </row>
    <row r="556" s="1" customFormat="1" customHeight="1" spans="1:3">
      <c r="A556" s="130">
        <v>2070802</v>
      </c>
      <c r="B556" s="13" t="s">
        <v>804</v>
      </c>
      <c r="C556" s="60">
        <v>0</v>
      </c>
    </row>
    <row r="557" s="1" customFormat="1" customHeight="1" spans="1:3">
      <c r="A557" s="130">
        <v>2070803</v>
      </c>
      <c r="B557" s="13" t="s">
        <v>805</v>
      </c>
      <c r="C557" s="60"/>
    </row>
    <row r="558" s="1" customFormat="1" customHeight="1" spans="1:3">
      <c r="A558" s="130">
        <v>2070804</v>
      </c>
      <c r="B558" s="13" t="s">
        <v>1176</v>
      </c>
      <c r="C558" s="60"/>
    </row>
    <row r="559" s="1" customFormat="1" customHeight="1" spans="1:3">
      <c r="A559" s="130">
        <v>2070805</v>
      </c>
      <c r="B559" s="13" t="s">
        <v>1177</v>
      </c>
      <c r="C559" s="60">
        <v>720.01</v>
      </c>
    </row>
    <row r="560" s="1" customFormat="1" customHeight="1" spans="1:3">
      <c r="A560" s="130">
        <v>2070899</v>
      </c>
      <c r="B560" s="13" t="s">
        <v>1178</v>
      </c>
      <c r="C560" s="60">
        <v>0</v>
      </c>
    </row>
    <row r="561" s="1" customFormat="1" customHeight="1" spans="1:3">
      <c r="A561" s="130">
        <v>20799</v>
      </c>
      <c r="B561" s="133" t="s">
        <v>1179</v>
      </c>
      <c r="C561" s="60">
        <f>SUM(C562:C564)</f>
        <v>0</v>
      </c>
    </row>
    <row r="562" s="1" customFormat="1" customHeight="1" spans="1:3">
      <c r="A562" s="130">
        <v>2079902</v>
      </c>
      <c r="B562" s="130" t="s">
        <v>1180</v>
      </c>
      <c r="C562" s="60">
        <v>0</v>
      </c>
    </row>
    <row r="563" s="1" customFormat="1" customHeight="1" spans="1:3">
      <c r="A563" s="130">
        <v>2079903</v>
      </c>
      <c r="B563" s="130" t="s">
        <v>1181</v>
      </c>
      <c r="C563" s="60">
        <v>0</v>
      </c>
    </row>
    <row r="564" s="1" customFormat="1" customHeight="1" spans="1:3">
      <c r="A564" s="130">
        <v>2079999</v>
      </c>
      <c r="B564" s="130" t="s">
        <v>1182</v>
      </c>
      <c r="C564" s="60">
        <v>0</v>
      </c>
    </row>
    <row r="565" s="1" customFormat="1" customHeight="1" spans="1:3">
      <c r="A565" s="130">
        <v>208</v>
      </c>
      <c r="B565" s="133" t="s">
        <v>1183</v>
      </c>
      <c r="C565" s="60">
        <f>SUM(C566,C580,C588,C590,C599,C603,C613,C621,C628,C635,C644,C649,C652,C655,C658,C661,C664,C668,C673,C681)</f>
        <v>6181.967374</v>
      </c>
    </row>
    <row r="566" s="1" customFormat="1" customHeight="1" spans="1:3">
      <c r="A566" s="130">
        <v>20801</v>
      </c>
      <c r="B566" s="133" t="s">
        <v>1184</v>
      </c>
      <c r="C566" s="60">
        <f>SUM(C567:C579)</f>
        <v>307.32</v>
      </c>
    </row>
    <row r="567" s="1" customFormat="1" customHeight="1" spans="1:3">
      <c r="A567" s="130">
        <v>2080101</v>
      </c>
      <c r="B567" s="130" t="s">
        <v>803</v>
      </c>
      <c r="C567" s="60"/>
    </row>
    <row r="568" s="1" customFormat="1" customHeight="1" spans="1:3">
      <c r="A568" s="130">
        <v>2080102</v>
      </c>
      <c r="B568" s="130" t="s">
        <v>804</v>
      </c>
      <c r="C568" s="60"/>
    </row>
    <row r="569" s="1" customFormat="1" customHeight="1" spans="1:3">
      <c r="A569" s="130">
        <v>2080103</v>
      </c>
      <c r="B569" s="130" t="s">
        <v>805</v>
      </c>
      <c r="C569" s="60"/>
    </row>
    <row r="570" s="1" customFormat="1" customHeight="1" spans="1:3">
      <c r="A570" s="130">
        <v>2080104</v>
      </c>
      <c r="B570" s="130" t="s">
        <v>1185</v>
      </c>
      <c r="C570" s="60"/>
    </row>
    <row r="571" s="1" customFormat="1" customHeight="1" spans="1:3">
      <c r="A571" s="130">
        <v>2080105</v>
      </c>
      <c r="B571" s="130" t="s">
        <v>1186</v>
      </c>
      <c r="C571" s="60"/>
    </row>
    <row r="572" s="1" customFormat="1" customHeight="1" spans="1:3">
      <c r="A572" s="130">
        <v>2080106</v>
      </c>
      <c r="B572" s="130" t="s">
        <v>1187</v>
      </c>
      <c r="C572" s="60"/>
    </row>
    <row r="573" s="1" customFormat="1" customHeight="1" spans="1:3">
      <c r="A573" s="130">
        <v>2080107</v>
      </c>
      <c r="B573" s="130" t="s">
        <v>1188</v>
      </c>
      <c r="C573" s="60"/>
    </row>
    <row r="574" s="1" customFormat="1" customHeight="1" spans="1:3">
      <c r="A574" s="130">
        <v>2080108</v>
      </c>
      <c r="B574" s="130" t="s">
        <v>844</v>
      </c>
      <c r="C574" s="60"/>
    </row>
    <row r="575" s="1" customFormat="1" customHeight="1" spans="1:3">
      <c r="A575" s="130">
        <v>2080109</v>
      </c>
      <c r="B575" s="130" t="s">
        <v>1189</v>
      </c>
      <c r="C575" s="60"/>
    </row>
    <row r="576" s="1" customFormat="1" customHeight="1" spans="1:3">
      <c r="A576" s="130">
        <v>2080110</v>
      </c>
      <c r="B576" s="130" t="s">
        <v>1190</v>
      </c>
      <c r="C576" s="60"/>
    </row>
    <row r="577" s="1" customFormat="1" customHeight="1" spans="1:3">
      <c r="A577" s="130">
        <v>2080111</v>
      </c>
      <c r="B577" s="130" t="s">
        <v>1191</v>
      </c>
      <c r="C577" s="60"/>
    </row>
    <row r="578" s="1" customFormat="1" customHeight="1" spans="1:3">
      <c r="A578" s="130">
        <v>2080112</v>
      </c>
      <c r="B578" s="130" t="s">
        <v>1192</v>
      </c>
      <c r="C578" s="60"/>
    </row>
    <row r="579" s="1" customFormat="1" customHeight="1" spans="1:3">
      <c r="A579" s="130">
        <v>2080199</v>
      </c>
      <c r="B579" s="130" t="s">
        <v>1193</v>
      </c>
      <c r="C579" s="60">
        <v>307.32</v>
      </c>
    </row>
    <row r="580" s="1" customFormat="1" customHeight="1" spans="1:3">
      <c r="A580" s="130">
        <v>20802</v>
      </c>
      <c r="B580" s="133" t="s">
        <v>1194</v>
      </c>
      <c r="C580" s="60">
        <f>SUM(C581:C587)</f>
        <v>1133</v>
      </c>
    </row>
    <row r="581" s="1" customFormat="1" customHeight="1" spans="1:3">
      <c r="A581" s="130">
        <v>2080201</v>
      </c>
      <c r="B581" s="130" t="s">
        <v>803</v>
      </c>
      <c r="C581" s="60">
        <v>765</v>
      </c>
    </row>
    <row r="582" s="1" customFormat="1" customHeight="1" spans="1:3">
      <c r="A582" s="130">
        <v>2080202</v>
      </c>
      <c r="B582" s="130" t="s">
        <v>804</v>
      </c>
      <c r="C582" s="60"/>
    </row>
    <row r="583" s="1" customFormat="1" customHeight="1" spans="1:3">
      <c r="A583" s="130">
        <v>2080203</v>
      </c>
      <c r="B583" s="130" t="s">
        <v>805</v>
      </c>
      <c r="C583" s="60"/>
    </row>
    <row r="584" s="1" customFormat="1" customHeight="1" spans="1:3">
      <c r="A584" s="130">
        <v>2080206</v>
      </c>
      <c r="B584" s="130" t="s">
        <v>1195</v>
      </c>
      <c r="C584" s="60">
        <v>40</v>
      </c>
    </row>
    <row r="585" s="1" customFormat="1" customHeight="1" spans="1:3">
      <c r="A585" s="130">
        <v>2080207</v>
      </c>
      <c r="B585" s="130" t="s">
        <v>1196</v>
      </c>
      <c r="C585" s="60">
        <v>5</v>
      </c>
    </row>
    <row r="586" s="1" customFormat="1" customHeight="1" spans="1:3">
      <c r="A586" s="130">
        <v>2080208</v>
      </c>
      <c r="B586" s="130" t="s">
        <v>1197</v>
      </c>
      <c r="C586" s="60">
        <v>305</v>
      </c>
    </row>
    <row r="587" s="1" customFormat="1" customHeight="1" spans="1:3">
      <c r="A587" s="130">
        <v>2080299</v>
      </c>
      <c r="B587" s="130" t="s">
        <v>1198</v>
      </c>
      <c r="C587" s="60">
        <v>18</v>
      </c>
    </row>
    <row r="588" s="1" customFormat="1" customHeight="1" spans="1:3">
      <c r="A588" s="130">
        <v>20804</v>
      </c>
      <c r="B588" s="133" t="s">
        <v>1199</v>
      </c>
      <c r="C588" s="60">
        <f>C589</f>
        <v>0</v>
      </c>
    </row>
    <row r="589" s="1" customFormat="1" customHeight="1" spans="1:3">
      <c r="A589" s="130">
        <v>2080402</v>
      </c>
      <c r="B589" s="130" t="s">
        <v>1200</v>
      </c>
      <c r="C589" s="60">
        <v>0</v>
      </c>
    </row>
    <row r="590" s="1" customFormat="1" customHeight="1" spans="1:3">
      <c r="A590" s="130">
        <v>20805</v>
      </c>
      <c r="B590" s="133" t="s">
        <v>1201</v>
      </c>
      <c r="C590" s="60">
        <f>SUM(C591:C598)</f>
        <v>1123.9</v>
      </c>
    </row>
    <row r="591" s="1" customFormat="1" customHeight="1" spans="1:3">
      <c r="A591" s="130">
        <v>2080501</v>
      </c>
      <c r="B591" s="130" t="s">
        <v>1202</v>
      </c>
      <c r="C591" s="60">
        <v>450.17</v>
      </c>
    </row>
    <row r="592" s="1" customFormat="1" customHeight="1" spans="1:3">
      <c r="A592" s="130">
        <v>2080502</v>
      </c>
      <c r="B592" s="130" t="s">
        <v>1203</v>
      </c>
      <c r="C592" s="60">
        <v>0</v>
      </c>
    </row>
    <row r="593" s="1" customFormat="1" customHeight="1" spans="1:3">
      <c r="A593" s="130">
        <v>2080503</v>
      </c>
      <c r="B593" s="130" t="s">
        <v>1204</v>
      </c>
      <c r="C593" s="60">
        <v>96.36</v>
      </c>
    </row>
    <row r="594" s="1" customFormat="1" customHeight="1" spans="1:3">
      <c r="A594" s="130">
        <v>2080504</v>
      </c>
      <c r="B594" s="130" t="s">
        <v>1205</v>
      </c>
      <c r="C594" s="60">
        <v>0</v>
      </c>
    </row>
    <row r="595" s="1" customFormat="1" customHeight="1" spans="1:3">
      <c r="A595" s="130">
        <v>2080505</v>
      </c>
      <c r="B595" s="130" t="s">
        <v>1206</v>
      </c>
      <c r="C595" s="60">
        <v>0</v>
      </c>
    </row>
    <row r="596" s="1" customFormat="1" customHeight="1" spans="1:3">
      <c r="A596" s="130">
        <v>2080506</v>
      </c>
      <c r="B596" s="130" t="s">
        <v>1207</v>
      </c>
      <c r="C596" s="60">
        <v>0</v>
      </c>
    </row>
    <row r="597" s="1" customFormat="1" customHeight="1" spans="1:3">
      <c r="A597" s="130">
        <v>2080507</v>
      </c>
      <c r="B597" s="130" t="s">
        <v>1208</v>
      </c>
      <c r="C597" s="60"/>
    </row>
    <row r="598" s="1" customFormat="1" customHeight="1" spans="1:3">
      <c r="A598" s="130">
        <v>2080599</v>
      </c>
      <c r="B598" s="130" t="s">
        <v>1209</v>
      </c>
      <c r="C598" s="60">
        <v>577.37</v>
      </c>
    </row>
    <row r="599" s="1" customFormat="1" customHeight="1" spans="1:3">
      <c r="A599" s="130">
        <v>20806</v>
      </c>
      <c r="B599" s="133" t="s">
        <v>1210</v>
      </c>
      <c r="C599" s="60">
        <f>SUM(C600:C602)</f>
        <v>0</v>
      </c>
    </row>
    <row r="600" s="1" customFormat="1" customHeight="1" spans="1:3">
      <c r="A600" s="130">
        <v>2080601</v>
      </c>
      <c r="B600" s="130" t="s">
        <v>1211</v>
      </c>
      <c r="C600" s="60">
        <v>0</v>
      </c>
    </row>
    <row r="601" s="1" customFormat="1" customHeight="1" spans="1:3">
      <c r="A601" s="130">
        <v>2080602</v>
      </c>
      <c r="B601" s="130" t="s">
        <v>1212</v>
      </c>
      <c r="C601" s="60">
        <v>0</v>
      </c>
    </row>
    <row r="602" s="1" customFormat="1" customHeight="1" spans="1:3">
      <c r="A602" s="130">
        <v>2080699</v>
      </c>
      <c r="B602" s="130" t="s">
        <v>1213</v>
      </c>
      <c r="C602" s="60">
        <v>0</v>
      </c>
    </row>
    <row r="603" s="1" customFormat="1" customHeight="1" spans="1:3">
      <c r="A603" s="130">
        <v>20807</v>
      </c>
      <c r="B603" s="133" t="s">
        <v>1214</v>
      </c>
      <c r="C603" s="60">
        <f>SUM(C604:C612)</f>
        <v>200</v>
      </c>
    </row>
    <row r="604" s="1" customFormat="1" customHeight="1" spans="1:3">
      <c r="A604" s="130">
        <v>2080701</v>
      </c>
      <c r="B604" s="130" t="s">
        <v>1215</v>
      </c>
      <c r="C604" s="60">
        <v>0</v>
      </c>
    </row>
    <row r="605" s="1" customFormat="1" customHeight="1" spans="1:3">
      <c r="A605" s="130">
        <v>2080702</v>
      </c>
      <c r="B605" s="130" t="s">
        <v>1216</v>
      </c>
      <c r="C605" s="60">
        <v>0</v>
      </c>
    </row>
    <row r="606" s="1" customFormat="1" customHeight="1" spans="1:3">
      <c r="A606" s="130">
        <v>2080704</v>
      </c>
      <c r="B606" s="130" t="s">
        <v>1217</v>
      </c>
      <c r="C606" s="60">
        <v>0</v>
      </c>
    </row>
    <row r="607" s="1" customFormat="1" customHeight="1" spans="1:3">
      <c r="A607" s="130">
        <v>2080705</v>
      </c>
      <c r="B607" s="130" t="s">
        <v>1218</v>
      </c>
      <c r="C607" s="60">
        <v>0</v>
      </c>
    </row>
    <row r="608" s="1" customFormat="1" customHeight="1" spans="1:3">
      <c r="A608" s="130">
        <v>2080709</v>
      </c>
      <c r="B608" s="130" t="s">
        <v>1219</v>
      </c>
      <c r="C608" s="60">
        <v>0</v>
      </c>
    </row>
    <row r="609" s="1" customFormat="1" customHeight="1" spans="1:3">
      <c r="A609" s="130">
        <v>2080711</v>
      </c>
      <c r="B609" s="130" t="s">
        <v>1220</v>
      </c>
      <c r="C609" s="60">
        <v>0</v>
      </c>
    </row>
    <row r="610" s="1" customFormat="1" customHeight="1" spans="1:3">
      <c r="A610" s="130">
        <v>2080712</v>
      </c>
      <c r="B610" s="130" t="s">
        <v>1221</v>
      </c>
      <c r="C610" s="60">
        <v>0</v>
      </c>
    </row>
    <row r="611" s="1" customFormat="1" customHeight="1" spans="1:3">
      <c r="A611" s="130">
        <v>2080713</v>
      </c>
      <c r="B611" s="130" t="s">
        <v>1222</v>
      </c>
      <c r="C611" s="60">
        <v>0</v>
      </c>
    </row>
    <row r="612" s="1" customFormat="1" customHeight="1" spans="1:3">
      <c r="A612" s="130">
        <v>2080799</v>
      </c>
      <c r="B612" s="130" t="s">
        <v>1223</v>
      </c>
      <c r="C612" s="60">
        <v>200</v>
      </c>
    </row>
    <row r="613" s="1" customFormat="1" customHeight="1" spans="1:3">
      <c r="A613" s="130">
        <v>20808</v>
      </c>
      <c r="B613" s="133" t="s">
        <v>1224</v>
      </c>
      <c r="C613" s="60">
        <f>SUM(C614:C620)</f>
        <v>1499.562396</v>
      </c>
    </row>
    <row r="614" s="1" customFormat="1" customHeight="1" spans="1:3">
      <c r="A614" s="130">
        <v>2080801</v>
      </c>
      <c r="B614" s="130" t="s">
        <v>1225</v>
      </c>
      <c r="C614" s="60">
        <v>42.312396</v>
      </c>
    </row>
    <row r="615" s="1" customFormat="1" customHeight="1" spans="1:3">
      <c r="A615" s="130">
        <v>2080802</v>
      </c>
      <c r="B615" s="130" t="s">
        <v>1226</v>
      </c>
      <c r="C615" s="60">
        <v>0</v>
      </c>
    </row>
    <row r="616" s="1" customFormat="1" customHeight="1" spans="1:3">
      <c r="A616" s="130">
        <v>2080803</v>
      </c>
      <c r="B616" s="130" t="s">
        <v>1227</v>
      </c>
      <c r="C616" s="60">
        <v>4.74</v>
      </c>
    </row>
    <row r="617" s="1" customFormat="1" customHeight="1" spans="1:3">
      <c r="A617" s="130">
        <v>2080804</v>
      </c>
      <c r="B617" s="130" t="s">
        <v>1228</v>
      </c>
      <c r="C617" s="60">
        <v>0</v>
      </c>
    </row>
    <row r="618" s="1" customFormat="1" customHeight="1" spans="1:3">
      <c r="A618" s="130">
        <v>2080805</v>
      </c>
      <c r="B618" s="130" t="s">
        <v>1229</v>
      </c>
      <c r="C618" s="60">
        <v>815.25</v>
      </c>
    </row>
    <row r="619" s="1" customFormat="1" customHeight="1" spans="1:3">
      <c r="A619" s="130">
        <v>2080806</v>
      </c>
      <c r="B619" s="130" t="s">
        <v>1230</v>
      </c>
      <c r="C619" s="60">
        <v>45.36</v>
      </c>
    </row>
    <row r="620" s="1" customFormat="1" customHeight="1" spans="1:3">
      <c r="A620" s="130">
        <v>2080899</v>
      </c>
      <c r="B620" s="130" t="s">
        <v>1231</v>
      </c>
      <c r="C620" s="60">
        <v>591.9</v>
      </c>
    </row>
    <row r="621" s="1" customFormat="1" customHeight="1" spans="1:3">
      <c r="A621" s="130">
        <v>20809</v>
      </c>
      <c r="B621" s="133" t="s">
        <v>1232</v>
      </c>
      <c r="C621" s="60">
        <f>SUM(C622:C627)</f>
        <v>105</v>
      </c>
    </row>
    <row r="622" s="1" customFormat="1" customHeight="1" spans="1:3">
      <c r="A622" s="130">
        <v>2080901</v>
      </c>
      <c r="B622" s="130" t="s">
        <v>1233</v>
      </c>
      <c r="C622" s="60">
        <v>105</v>
      </c>
    </row>
    <row r="623" s="1" customFormat="1" customHeight="1" spans="1:3">
      <c r="A623" s="130">
        <v>2080902</v>
      </c>
      <c r="B623" s="130" t="s">
        <v>1234</v>
      </c>
      <c r="C623" s="60">
        <v>0</v>
      </c>
    </row>
    <row r="624" s="1" customFormat="1" customHeight="1" spans="1:3">
      <c r="A624" s="130">
        <v>2080903</v>
      </c>
      <c r="B624" s="130" t="s">
        <v>1235</v>
      </c>
      <c r="C624" s="60">
        <v>0</v>
      </c>
    </row>
    <row r="625" s="1" customFormat="1" customHeight="1" spans="1:3">
      <c r="A625" s="130">
        <v>2080904</v>
      </c>
      <c r="B625" s="130" t="s">
        <v>1236</v>
      </c>
      <c r="C625" s="60">
        <v>0</v>
      </c>
    </row>
    <row r="626" s="1" customFormat="1" customHeight="1" spans="1:3">
      <c r="A626" s="130">
        <v>2080905</v>
      </c>
      <c r="B626" s="130" t="s">
        <v>1237</v>
      </c>
      <c r="C626" s="60">
        <v>0</v>
      </c>
    </row>
    <row r="627" s="1" customFormat="1" customHeight="1" spans="1:3">
      <c r="A627" s="130">
        <v>2080999</v>
      </c>
      <c r="B627" s="130" t="s">
        <v>1238</v>
      </c>
      <c r="C627" s="60">
        <v>0</v>
      </c>
    </row>
    <row r="628" s="1" customFormat="1" customHeight="1" spans="1:3">
      <c r="A628" s="130">
        <v>20810</v>
      </c>
      <c r="B628" s="133" t="s">
        <v>1239</v>
      </c>
      <c r="C628" s="60">
        <f>SUM(C629:C634)</f>
        <v>517</v>
      </c>
    </row>
    <row r="629" s="1" customFormat="1" customHeight="1" spans="1:3">
      <c r="A629" s="130">
        <v>2081001</v>
      </c>
      <c r="B629" s="130" t="s">
        <v>1240</v>
      </c>
      <c r="C629" s="60">
        <v>51</v>
      </c>
    </row>
    <row r="630" s="1" customFormat="1" customHeight="1" spans="1:3">
      <c r="A630" s="130">
        <v>2081002</v>
      </c>
      <c r="B630" s="130" t="s">
        <v>1241</v>
      </c>
      <c r="C630" s="60">
        <v>393</v>
      </c>
    </row>
    <row r="631" s="1" customFormat="1" customHeight="1" spans="1:3">
      <c r="A631" s="130">
        <v>2081003</v>
      </c>
      <c r="B631" s="130" t="s">
        <v>1242</v>
      </c>
      <c r="C631" s="60">
        <v>0</v>
      </c>
    </row>
    <row r="632" s="1" customFormat="1" customHeight="1" spans="1:3">
      <c r="A632" s="130">
        <v>2081004</v>
      </c>
      <c r="B632" s="130" t="s">
        <v>1243</v>
      </c>
      <c r="C632" s="60">
        <v>0</v>
      </c>
    </row>
    <row r="633" s="1" customFormat="1" customHeight="1" spans="1:3">
      <c r="A633" s="130">
        <v>2081005</v>
      </c>
      <c r="B633" s="130" t="s">
        <v>1244</v>
      </c>
      <c r="C633" s="60">
        <v>73</v>
      </c>
    </row>
    <row r="634" s="1" customFormat="1" customHeight="1" spans="1:3">
      <c r="A634" s="130">
        <v>2081099</v>
      </c>
      <c r="B634" s="130" t="s">
        <v>1245</v>
      </c>
      <c r="C634" s="60">
        <v>0</v>
      </c>
    </row>
    <row r="635" s="1" customFormat="1" customHeight="1" spans="1:3">
      <c r="A635" s="130">
        <v>20811</v>
      </c>
      <c r="B635" s="133" t="s">
        <v>1246</v>
      </c>
      <c r="C635" s="60">
        <f>SUM(C636:C643)</f>
        <v>458.84</v>
      </c>
    </row>
    <row r="636" s="1" customFormat="1" customHeight="1" spans="1:3">
      <c r="A636" s="130">
        <v>2081101</v>
      </c>
      <c r="B636" s="130" t="s">
        <v>803</v>
      </c>
      <c r="C636" s="60">
        <v>222.84</v>
      </c>
    </row>
    <row r="637" s="1" customFormat="1" customHeight="1" spans="1:3">
      <c r="A637" s="130">
        <v>2081102</v>
      </c>
      <c r="B637" s="130" t="s">
        <v>804</v>
      </c>
      <c r="C637" s="60"/>
    </row>
    <row r="638" s="1" customFormat="1" customHeight="1" spans="1:3">
      <c r="A638" s="130">
        <v>2081103</v>
      </c>
      <c r="B638" s="130" t="s">
        <v>805</v>
      </c>
      <c r="C638" s="60"/>
    </row>
    <row r="639" s="1" customFormat="1" customHeight="1" spans="1:3">
      <c r="A639" s="130">
        <v>2081104</v>
      </c>
      <c r="B639" s="130" t="s">
        <v>1247</v>
      </c>
      <c r="C639" s="60">
        <v>30</v>
      </c>
    </row>
    <row r="640" s="1" customFormat="1" customHeight="1" spans="1:3">
      <c r="A640" s="130">
        <v>2081105</v>
      </c>
      <c r="B640" s="130" t="s">
        <v>1248</v>
      </c>
      <c r="C640" s="60">
        <v>90</v>
      </c>
    </row>
    <row r="641" s="1" customFormat="1" customHeight="1" spans="1:3">
      <c r="A641" s="130">
        <v>2081106</v>
      </c>
      <c r="B641" s="130" t="s">
        <v>1249</v>
      </c>
      <c r="C641" s="60"/>
    </row>
    <row r="642" s="1" customFormat="1" customHeight="1" spans="1:3">
      <c r="A642" s="130">
        <v>2081107</v>
      </c>
      <c r="B642" s="130" t="s">
        <v>1250</v>
      </c>
      <c r="C642" s="60">
        <v>81</v>
      </c>
    </row>
    <row r="643" s="1" customFormat="1" customHeight="1" spans="1:3">
      <c r="A643" s="130">
        <v>2081199</v>
      </c>
      <c r="B643" s="130" t="s">
        <v>1251</v>
      </c>
      <c r="C643" s="60">
        <v>35</v>
      </c>
    </row>
    <row r="644" s="1" customFormat="1" customHeight="1" spans="1:3">
      <c r="A644" s="130">
        <v>20816</v>
      </c>
      <c r="B644" s="133" t="s">
        <v>1252</v>
      </c>
      <c r="C644" s="60">
        <f>SUM(C645:C648)</f>
        <v>0</v>
      </c>
    </row>
    <row r="645" s="1" customFormat="1" customHeight="1" spans="1:3">
      <c r="A645" s="130">
        <v>2081601</v>
      </c>
      <c r="B645" s="130" t="s">
        <v>803</v>
      </c>
      <c r="C645" s="60">
        <v>0</v>
      </c>
    </row>
    <row r="646" s="1" customFormat="1" customHeight="1" spans="1:3">
      <c r="A646" s="130">
        <v>2081602</v>
      </c>
      <c r="B646" s="130" t="s">
        <v>804</v>
      </c>
      <c r="C646" s="60">
        <v>0</v>
      </c>
    </row>
    <row r="647" s="1" customFormat="1" customHeight="1" spans="1:3">
      <c r="A647" s="130">
        <v>2081603</v>
      </c>
      <c r="B647" s="130" t="s">
        <v>805</v>
      </c>
      <c r="C647" s="60">
        <v>0</v>
      </c>
    </row>
    <row r="648" s="1" customFormat="1" customHeight="1" spans="1:3">
      <c r="A648" s="130">
        <v>2081699</v>
      </c>
      <c r="B648" s="130" t="s">
        <v>1253</v>
      </c>
      <c r="C648" s="60">
        <v>0</v>
      </c>
    </row>
    <row r="649" s="1" customFormat="1" customHeight="1" spans="1:3">
      <c r="A649" s="130">
        <v>20819</v>
      </c>
      <c r="B649" s="133" t="s">
        <v>1254</v>
      </c>
      <c r="C649" s="60">
        <f>SUM(C650:C651)</f>
        <v>466</v>
      </c>
    </row>
    <row r="650" s="1" customFormat="1" customHeight="1" spans="1:3">
      <c r="A650" s="130">
        <v>2081901</v>
      </c>
      <c r="B650" s="130" t="s">
        <v>1255</v>
      </c>
      <c r="C650" s="60">
        <v>233</v>
      </c>
    </row>
    <row r="651" s="1" customFormat="1" customHeight="1" spans="1:3">
      <c r="A651" s="130">
        <v>2081902</v>
      </c>
      <c r="B651" s="130" t="s">
        <v>1256</v>
      </c>
      <c r="C651" s="60">
        <v>233</v>
      </c>
    </row>
    <row r="652" s="1" customFormat="1" customHeight="1" spans="1:3">
      <c r="A652" s="130">
        <v>20820</v>
      </c>
      <c r="B652" s="133" t="s">
        <v>1257</v>
      </c>
      <c r="C652" s="60">
        <f>SUM(C653:C654)</f>
        <v>0</v>
      </c>
    </row>
    <row r="653" s="1" customFormat="1" customHeight="1" spans="1:3">
      <c r="A653" s="130">
        <v>2082001</v>
      </c>
      <c r="B653" s="130" t="s">
        <v>1258</v>
      </c>
      <c r="C653" s="60"/>
    </row>
    <row r="654" s="1" customFormat="1" customHeight="1" spans="1:3">
      <c r="A654" s="130">
        <v>2082002</v>
      </c>
      <c r="B654" s="130" t="s">
        <v>1259</v>
      </c>
      <c r="C654" s="60">
        <v>0</v>
      </c>
    </row>
    <row r="655" s="1" customFormat="1" customHeight="1" spans="1:3">
      <c r="A655" s="130">
        <v>20821</v>
      </c>
      <c r="B655" s="133" t="s">
        <v>1260</v>
      </c>
      <c r="C655" s="60">
        <f>SUM(C656:C657)</f>
        <v>236</v>
      </c>
    </row>
    <row r="656" s="1" customFormat="1" customHeight="1" spans="1:3">
      <c r="A656" s="130">
        <v>2082101</v>
      </c>
      <c r="B656" s="130" t="s">
        <v>1261</v>
      </c>
      <c r="C656" s="60">
        <v>0</v>
      </c>
    </row>
    <row r="657" s="1" customFormat="1" customHeight="1" spans="1:3">
      <c r="A657" s="130">
        <v>2082102</v>
      </c>
      <c r="B657" s="130" t="s">
        <v>1262</v>
      </c>
      <c r="C657" s="60">
        <v>236</v>
      </c>
    </row>
    <row r="658" s="1" customFormat="1" customHeight="1" spans="1:3">
      <c r="A658" s="130">
        <v>20824</v>
      </c>
      <c r="B658" s="133" t="s">
        <v>1263</v>
      </c>
      <c r="C658" s="60">
        <f>SUM(C659:C660)</f>
        <v>0</v>
      </c>
    </row>
    <row r="659" s="1" customFormat="1" customHeight="1" spans="1:3">
      <c r="A659" s="130">
        <v>2082401</v>
      </c>
      <c r="B659" s="130" t="s">
        <v>1264</v>
      </c>
      <c r="C659" s="60">
        <v>0</v>
      </c>
    </row>
    <row r="660" s="1" customFormat="1" customHeight="1" spans="1:3">
      <c r="A660" s="130">
        <v>2082402</v>
      </c>
      <c r="B660" s="130" t="s">
        <v>1265</v>
      </c>
      <c r="C660" s="60">
        <v>0</v>
      </c>
    </row>
    <row r="661" s="1" customFormat="1" customHeight="1" spans="1:3">
      <c r="A661" s="130">
        <v>20825</v>
      </c>
      <c r="B661" s="133" t="s">
        <v>1266</v>
      </c>
      <c r="C661" s="60">
        <f>SUM(C662:C663)</f>
        <v>0</v>
      </c>
    </row>
    <row r="662" s="1" customFormat="1" customHeight="1" spans="1:3">
      <c r="A662" s="130">
        <v>2082501</v>
      </c>
      <c r="B662" s="130" t="s">
        <v>1267</v>
      </c>
      <c r="C662" s="60">
        <v>0</v>
      </c>
    </row>
    <row r="663" s="1" customFormat="1" customHeight="1" spans="1:3">
      <c r="A663" s="130">
        <v>2082502</v>
      </c>
      <c r="B663" s="130" t="s">
        <v>1268</v>
      </c>
      <c r="C663" s="60">
        <v>0</v>
      </c>
    </row>
    <row r="664" s="1" customFormat="1" customHeight="1" spans="1:3">
      <c r="A664" s="130">
        <v>20826</v>
      </c>
      <c r="B664" s="133" t="s">
        <v>1269</v>
      </c>
      <c r="C664" s="60">
        <f>SUM(C665:C667)</f>
        <v>0</v>
      </c>
    </row>
    <row r="665" s="1" customFormat="1" customHeight="1" spans="1:3">
      <c r="A665" s="130">
        <v>2082601</v>
      </c>
      <c r="B665" s="130" t="s">
        <v>1270</v>
      </c>
      <c r="C665" s="60"/>
    </row>
    <row r="666" s="1" customFormat="1" customHeight="1" spans="1:3">
      <c r="A666" s="130">
        <v>2082602</v>
      </c>
      <c r="B666" s="130" t="s">
        <v>1271</v>
      </c>
      <c r="C666" s="60"/>
    </row>
    <row r="667" s="1" customFormat="1" customHeight="1" spans="1:3">
      <c r="A667" s="130">
        <v>2082699</v>
      </c>
      <c r="B667" s="130" t="s">
        <v>1272</v>
      </c>
      <c r="C667" s="60"/>
    </row>
    <row r="668" s="1" customFormat="1" customHeight="1" spans="1:3">
      <c r="A668" s="130">
        <v>20827</v>
      </c>
      <c r="B668" s="133" t="s">
        <v>1273</v>
      </c>
      <c r="C668" s="60">
        <f>SUM(C669:C672)</f>
        <v>0</v>
      </c>
    </row>
    <row r="669" s="1" customFormat="1" customHeight="1" spans="1:3">
      <c r="A669" s="130">
        <v>2082701</v>
      </c>
      <c r="B669" s="130" t="s">
        <v>1274</v>
      </c>
      <c r="C669" s="60">
        <v>0</v>
      </c>
    </row>
    <row r="670" s="1" customFormat="1" customHeight="1" spans="1:3">
      <c r="A670" s="130">
        <v>2082702</v>
      </c>
      <c r="B670" s="130" t="s">
        <v>1275</v>
      </c>
      <c r="C670" s="60">
        <v>0</v>
      </c>
    </row>
    <row r="671" s="1" customFormat="1" customHeight="1" spans="1:3">
      <c r="A671" s="130">
        <v>2082703</v>
      </c>
      <c r="B671" s="130" t="s">
        <v>1276</v>
      </c>
      <c r="C671" s="60"/>
    </row>
    <row r="672" s="1" customFormat="1" customHeight="1" spans="1:3">
      <c r="A672" s="130">
        <v>2082799</v>
      </c>
      <c r="B672" s="130" t="s">
        <v>1277</v>
      </c>
      <c r="C672" s="60">
        <v>0</v>
      </c>
    </row>
    <row r="673" s="1" customFormat="1" customHeight="1" spans="1:3">
      <c r="A673" s="130">
        <v>20828</v>
      </c>
      <c r="B673" s="133" t="s">
        <v>1278</v>
      </c>
      <c r="C673" s="60">
        <f>SUM(C674:C680)</f>
        <v>135.344978</v>
      </c>
    </row>
    <row r="674" s="1" customFormat="1" customHeight="1" spans="1:3">
      <c r="A674" s="130">
        <v>2082801</v>
      </c>
      <c r="B674" s="130" t="s">
        <v>803</v>
      </c>
      <c r="C674" s="60">
        <v>105.344978</v>
      </c>
    </row>
    <row r="675" s="1" customFormat="1" customHeight="1" spans="1:3">
      <c r="A675" s="130">
        <v>2082802</v>
      </c>
      <c r="B675" s="130" t="s">
        <v>804</v>
      </c>
      <c r="C675" s="60">
        <v>15</v>
      </c>
    </row>
    <row r="676" s="1" customFormat="1" customHeight="1" spans="1:3">
      <c r="A676" s="130">
        <v>2082803</v>
      </c>
      <c r="B676" s="130" t="s">
        <v>805</v>
      </c>
      <c r="C676" s="60">
        <v>0</v>
      </c>
    </row>
    <row r="677" s="1" customFormat="1" customHeight="1" spans="1:3">
      <c r="A677" s="130">
        <v>2082804</v>
      </c>
      <c r="B677" s="130" t="s">
        <v>1279</v>
      </c>
      <c r="C677" s="60">
        <v>15</v>
      </c>
    </row>
    <row r="678" s="1" customFormat="1" customHeight="1" spans="1:3">
      <c r="A678" s="130">
        <v>2082805</v>
      </c>
      <c r="B678" s="130" t="s">
        <v>1280</v>
      </c>
      <c r="C678" s="60">
        <v>0</v>
      </c>
    </row>
    <row r="679" s="1" customFormat="1" customHeight="1" spans="1:3">
      <c r="A679" s="130">
        <v>2082850</v>
      </c>
      <c r="B679" s="130" t="s">
        <v>812</v>
      </c>
      <c r="C679" s="60">
        <v>0</v>
      </c>
    </row>
    <row r="680" s="1" customFormat="1" customHeight="1" spans="1:3">
      <c r="A680" s="130">
        <v>2082899</v>
      </c>
      <c r="B680" s="130" t="s">
        <v>1281</v>
      </c>
      <c r="C680" s="60">
        <v>0</v>
      </c>
    </row>
    <row r="681" s="1" customFormat="1" customHeight="1" spans="1:3">
      <c r="A681" s="130">
        <v>20899</v>
      </c>
      <c r="B681" s="133" t="s">
        <v>1282</v>
      </c>
      <c r="C681" s="60">
        <f>C682</f>
        <v>0</v>
      </c>
    </row>
    <row r="682" s="1" customFormat="1" customHeight="1" spans="1:3">
      <c r="A682" s="130">
        <v>2089901</v>
      </c>
      <c r="B682" s="130" t="s">
        <v>1283</v>
      </c>
      <c r="C682" s="60"/>
    </row>
    <row r="683" s="1" customFormat="1" customHeight="1" spans="1:3">
      <c r="A683" s="130">
        <v>210</v>
      </c>
      <c r="B683" s="133" t="s">
        <v>1284</v>
      </c>
      <c r="C683" s="60">
        <f>SUM(C684,C689,C702,C706,C718,C721,C725,C730,C734,C738,C741,C750,C752)</f>
        <v>13451.926008</v>
      </c>
    </row>
    <row r="684" s="1" customFormat="1" customHeight="1" spans="1:3">
      <c r="A684" s="130">
        <v>21001</v>
      </c>
      <c r="B684" s="133" t="s">
        <v>1285</v>
      </c>
      <c r="C684" s="60">
        <f>SUM(C685:C688)</f>
        <v>1112.92</v>
      </c>
    </row>
    <row r="685" s="1" customFormat="1" customHeight="1" spans="1:3">
      <c r="A685" s="130">
        <v>2100101</v>
      </c>
      <c r="B685" s="130" t="s">
        <v>803</v>
      </c>
      <c r="C685" s="60">
        <v>416.51</v>
      </c>
    </row>
    <row r="686" s="1" customFormat="1" customHeight="1" spans="1:3">
      <c r="A686" s="130">
        <v>2100102</v>
      </c>
      <c r="B686" s="130" t="s">
        <v>804</v>
      </c>
      <c r="C686" s="60">
        <v>686.41</v>
      </c>
    </row>
    <row r="687" s="1" customFormat="1" customHeight="1" spans="1:3">
      <c r="A687" s="130">
        <v>2100103</v>
      </c>
      <c r="B687" s="130" t="s">
        <v>805</v>
      </c>
      <c r="C687" s="60"/>
    </row>
    <row r="688" s="1" customFormat="1" customHeight="1" spans="1:3">
      <c r="A688" s="130">
        <v>2100199</v>
      </c>
      <c r="B688" s="130" t="s">
        <v>1286</v>
      </c>
      <c r="C688" s="60">
        <v>10</v>
      </c>
    </row>
    <row r="689" s="1" customFormat="1" customHeight="1" spans="1:3">
      <c r="A689" s="130">
        <v>21002</v>
      </c>
      <c r="B689" s="133" t="s">
        <v>1287</v>
      </c>
      <c r="C689" s="60">
        <f>SUM(C690:C701)</f>
        <v>2930.45</v>
      </c>
    </row>
    <row r="690" s="1" customFormat="1" customHeight="1" spans="1:3">
      <c r="A690" s="130">
        <v>2100201</v>
      </c>
      <c r="B690" s="130" t="s">
        <v>1288</v>
      </c>
      <c r="C690" s="60">
        <v>2250.29</v>
      </c>
    </row>
    <row r="691" s="1" customFormat="1" customHeight="1" spans="1:3">
      <c r="A691" s="130">
        <v>2100202</v>
      </c>
      <c r="B691" s="130" t="s">
        <v>1289</v>
      </c>
      <c r="C691" s="60">
        <v>680.16</v>
      </c>
    </row>
    <row r="692" s="1" customFormat="1" customHeight="1" spans="1:3">
      <c r="A692" s="130">
        <v>2100203</v>
      </c>
      <c r="B692" s="130" t="s">
        <v>1290</v>
      </c>
      <c r="C692" s="60">
        <v>0</v>
      </c>
    </row>
    <row r="693" s="1" customFormat="1" customHeight="1" spans="1:3">
      <c r="A693" s="130">
        <v>2100204</v>
      </c>
      <c r="B693" s="130" t="s">
        <v>1291</v>
      </c>
      <c r="C693" s="60">
        <v>0</v>
      </c>
    </row>
    <row r="694" s="1" customFormat="1" customHeight="1" spans="1:3">
      <c r="A694" s="130">
        <v>2100205</v>
      </c>
      <c r="B694" s="130" t="s">
        <v>1292</v>
      </c>
      <c r="C694" s="60">
        <v>0</v>
      </c>
    </row>
    <row r="695" s="1" customFormat="1" customHeight="1" spans="1:3">
      <c r="A695" s="130">
        <v>2100206</v>
      </c>
      <c r="B695" s="130" t="s">
        <v>1293</v>
      </c>
      <c r="C695" s="60">
        <v>0</v>
      </c>
    </row>
    <row r="696" s="1" customFormat="1" customHeight="1" spans="1:3">
      <c r="A696" s="130">
        <v>2100207</v>
      </c>
      <c r="B696" s="130" t="s">
        <v>1294</v>
      </c>
      <c r="C696" s="60">
        <v>0</v>
      </c>
    </row>
    <row r="697" s="1" customFormat="1" customHeight="1" spans="1:3">
      <c r="A697" s="130">
        <v>2100208</v>
      </c>
      <c r="B697" s="130" t="s">
        <v>1295</v>
      </c>
      <c r="C697" s="60">
        <v>0</v>
      </c>
    </row>
    <row r="698" s="1" customFormat="1" customHeight="1" spans="1:3">
      <c r="A698" s="130">
        <v>2100209</v>
      </c>
      <c r="B698" s="130" t="s">
        <v>1296</v>
      </c>
      <c r="C698" s="60">
        <v>0</v>
      </c>
    </row>
    <row r="699" s="1" customFormat="1" customHeight="1" spans="1:3">
      <c r="A699" s="130">
        <v>2100210</v>
      </c>
      <c r="B699" s="130" t="s">
        <v>1297</v>
      </c>
      <c r="C699" s="60">
        <v>0</v>
      </c>
    </row>
    <row r="700" s="1" customFormat="1" customHeight="1" spans="1:3">
      <c r="A700" s="130">
        <v>2100211</v>
      </c>
      <c r="B700" s="130" t="s">
        <v>1298</v>
      </c>
      <c r="C700" s="60">
        <v>0</v>
      </c>
    </row>
    <row r="701" s="1" customFormat="1" customHeight="1" spans="1:3">
      <c r="A701" s="130">
        <v>2100299</v>
      </c>
      <c r="B701" s="130" t="s">
        <v>1299</v>
      </c>
      <c r="C701" s="60">
        <v>0</v>
      </c>
    </row>
    <row r="702" s="1" customFormat="1" customHeight="1" spans="1:3">
      <c r="A702" s="130">
        <v>21003</v>
      </c>
      <c r="B702" s="133" t="s">
        <v>1300</v>
      </c>
      <c r="C702" s="60">
        <f>SUM(C703:C705)</f>
        <v>2890.09</v>
      </c>
    </row>
    <row r="703" s="1" customFormat="1" customHeight="1" spans="1:3">
      <c r="A703" s="130">
        <v>2100301</v>
      </c>
      <c r="B703" s="130" t="s">
        <v>1301</v>
      </c>
      <c r="C703" s="60">
        <v>0</v>
      </c>
    </row>
    <row r="704" s="1" customFormat="1" customHeight="1" spans="1:3">
      <c r="A704" s="130">
        <v>2100302</v>
      </c>
      <c r="B704" s="130" t="s">
        <v>1302</v>
      </c>
      <c r="C704" s="60">
        <v>2890.09</v>
      </c>
    </row>
    <row r="705" s="1" customFormat="1" customHeight="1" spans="1:3">
      <c r="A705" s="130">
        <v>2100399</v>
      </c>
      <c r="B705" s="130" t="s">
        <v>1303</v>
      </c>
      <c r="C705" s="60">
        <v>0</v>
      </c>
    </row>
    <row r="706" s="1" customFormat="1" customHeight="1" spans="1:3">
      <c r="A706" s="130">
        <v>21004</v>
      </c>
      <c r="B706" s="133" t="s">
        <v>1304</v>
      </c>
      <c r="C706" s="60">
        <f>SUM(C707:C717)</f>
        <v>1697.7216</v>
      </c>
    </row>
    <row r="707" s="1" customFormat="1" customHeight="1" spans="1:3">
      <c r="A707" s="130">
        <v>2100401</v>
      </c>
      <c r="B707" s="130" t="s">
        <v>1305</v>
      </c>
      <c r="C707" s="60">
        <v>668.5</v>
      </c>
    </row>
    <row r="708" s="1" customFormat="1" customHeight="1" spans="1:3">
      <c r="A708" s="130">
        <v>2100402</v>
      </c>
      <c r="B708" s="130" t="s">
        <v>1306</v>
      </c>
      <c r="C708" s="60">
        <v>276.66</v>
      </c>
    </row>
    <row r="709" s="1" customFormat="1" customHeight="1" spans="1:3">
      <c r="A709" s="130">
        <v>2100403</v>
      </c>
      <c r="B709" s="130" t="s">
        <v>1307</v>
      </c>
      <c r="C709" s="60">
        <v>467.87</v>
      </c>
    </row>
    <row r="710" s="1" customFormat="1" customHeight="1" spans="1:3">
      <c r="A710" s="130">
        <v>2100404</v>
      </c>
      <c r="B710" s="130" t="s">
        <v>1308</v>
      </c>
      <c r="C710" s="60"/>
    </row>
    <row r="711" s="1" customFormat="1" customHeight="1" spans="1:3">
      <c r="A711" s="130">
        <v>2100405</v>
      </c>
      <c r="B711" s="130" t="s">
        <v>1309</v>
      </c>
      <c r="C711" s="60"/>
    </row>
    <row r="712" s="1" customFormat="1" customHeight="1" spans="1:3">
      <c r="A712" s="130">
        <v>2100406</v>
      </c>
      <c r="B712" s="130" t="s">
        <v>1310</v>
      </c>
      <c r="C712" s="60"/>
    </row>
    <row r="713" s="1" customFormat="1" customHeight="1" spans="1:3">
      <c r="A713" s="130">
        <v>2100407</v>
      </c>
      <c r="B713" s="130" t="s">
        <v>1311</v>
      </c>
      <c r="C713" s="60"/>
    </row>
    <row r="714" s="1" customFormat="1" customHeight="1" spans="1:3">
      <c r="A714" s="130">
        <v>2100408</v>
      </c>
      <c r="B714" s="130" t="s">
        <v>1312</v>
      </c>
      <c r="C714" s="60">
        <v>110.9516</v>
      </c>
    </row>
    <row r="715" s="1" customFormat="1" customHeight="1" spans="1:3">
      <c r="A715" s="130">
        <v>2100409</v>
      </c>
      <c r="B715" s="130" t="s">
        <v>1313</v>
      </c>
      <c r="C715" s="60">
        <v>0</v>
      </c>
    </row>
    <row r="716" s="1" customFormat="1" customHeight="1" spans="1:3">
      <c r="A716" s="130">
        <v>2100410</v>
      </c>
      <c r="B716" s="130" t="s">
        <v>1314</v>
      </c>
      <c r="C716" s="60">
        <v>0</v>
      </c>
    </row>
    <row r="717" s="1" customFormat="1" customHeight="1" spans="1:3">
      <c r="A717" s="130">
        <v>2100499</v>
      </c>
      <c r="B717" s="130" t="s">
        <v>1315</v>
      </c>
      <c r="C717" s="60">
        <v>173.74</v>
      </c>
    </row>
    <row r="718" s="1" customFormat="1" customHeight="1" spans="1:3">
      <c r="A718" s="130">
        <v>21006</v>
      </c>
      <c r="B718" s="133" t="s">
        <v>1316</v>
      </c>
      <c r="C718" s="60">
        <f>SUM(C719:C720)</f>
        <v>0</v>
      </c>
    </row>
    <row r="719" s="1" customFormat="1" customHeight="1" spans="1:3">
      <c r="A719" s="130">
        <v>2100601</v>
      </c>
      <c r="B719" s="130" t="s">
        <v>1317</v>
      </c>
      <c r="C719" s="60">
        <v>0</v>
      </c>
    </row>
    <row r="720" s="1" customFormat="1" customHeight="1" spans="1:3">
      <c r="A720" s="130">
        <v>2100699</v>
      </c>
      <c r="B720" s="130" t="s">
        <v>1318</v>
      </c>
      <c r="C720" s="60">
        <v>0</v>
      </c>
    </row>
    <row r="721" s="1" customFormat="1" customHeight="1" spans="1:3">
      <c r="A721" s="130">
        <v>21007</v>
      </c>
      <c r="B721" s="133" t="s">
        <v>1319</v>
      </c>
      <c r="C721" s="60">
        <f>SUM(C722:C724)</f>
        <v>812.19</v>
      </c>
    </row>
    <row r="722" s="1" customFormat="1" customHeight="1" spans="1:3">
      <c r="A722" s="130">
        <v>2100716</v>
      </c>
      <c r="B722" s="130" t="s">
        <v>1320</v>
      </c>
      <c r="C722" s="60">
        <v>467.98</v>
      </c>
    </row>
    <row r="723" s="1" customFormat="1" customHeight="1" spans="1:3">
      <c r="A723" s="130">
        <v>2100717</v>
      </c>
      <c r="B723" s="130" t="s">
        <v>1321</v>
      </c>
      <c r="C723" s="60">
        <v>344.21</v>
      </c>
    </row>
    <row r="724" s="1" customFormat="1" customHeight="1" spans="1:3">
      <c r="A724" s="130">
        <v>2100799</v>
      </c>
      <c r="B724" s="130" t="s">
        <v>1322</v>
      </c>
      <c r="C724" s="60"/>
    </row>
    <row r="725" s="1" customFormat="1" customHeight="1" spans="1:3">
      <c r="A725" s="130">
        <v>21011</v>
      </c>
      <c r="B725" s="133" t="s">
        <v>1323</v>
      </c>
      <c r="C725" s="60">
        <f>SUM(C726:C729)</f>
        <v>160.714408</v>
      </c>
    </row>
    <row r="726" s="1" customFormat="1" customHeight="1" spans="1:3">
      <c r="A726" s="130">
        <v>2101101</v>
      </c>
      <c r="B726" s="130" t="s">
        <v>1324</v>
      </c>
      <c r="C726" s="60">
        <v>1.992708</v>
      </c>
    </row>
    <row r="727" s="1" customFormat="1" customHeight="1" spans="1:3">
      <c r="A727" s="130">
        <v>2101102</v>
      </c>
      <c r="B727" s="130" t="s">
        <v>1325</v>
      </c>
      <c r="C727" s="60"/>
    </row>
    <row r="728" s="1" customFormat="1" customHeight="1" spans="1:3">
      <c r="A728" s="130">
        <v>2101103</v>
      </c>
      <c r="B728" s="130" t="s">
        <v>1326</v>
      </c>
      <c r="C728" s="60">
        <v>2.4417</v>
      </c>
    </row>
    <row r="729" s="1" customFormat="1" customHeight="1" spans="1:3">
      <c r="A729" s="130">
        <v>2101199</v>
      </c>
      <c r="B729" s="130" t="s">
        <v>1327</v>
      </c>
      <c r="C729" s="60">
        <v>156.28</v>
      </c>
    </row>
    <row r="730" s="1" customFormat="1" customHeight="1" spans="1:3">
      <c r="A730" s="130">
        <v>21012</v>
      </c>
      <c r="B730" s="133" t="s">
        <v>1328</v>
      </c>
      <c r="C730" s="60">
        <f>SUM(C731:C733)</f>
        <v>0</v>
      </c>
    </row>
    <row r="731" s="1" customFormat="1" customHeight="1" spans="1:3">
      <c r="A731" s="130">
        <v>2101201</v>
      </c>
      <c r="B731" s="130" t="s">
        <v>1329</v>
      </c>
      <c r="C731" s="60">
        <v>0</v>
      </c>
    </row>
    <row r="732" s="1" customFormat="1" customHeight="1" spans="1:3">
      <c r="A732" s="130">
        <v>2101202</v>
      </c>
      <c r="B732" s="130" t="s">
        <v>1330</v>
      </c>
      <c r="C732" s="60"/>
    </row>
    <row r="733" s="1" customFormat="1" customHeight="1" spans="1:3">
      <c r="A733" s="130">
        <v>2101299</v>
      </c>
      <c r="B733" s="130" t="s">
        <v>1331</v>
      </c>
      <c r="C733" s="60">
        <v>0</v>
      </c>
    </row>
    <row r="734" s="1" customFormat="1" customHeight="1" spans="1:3">
      <c r="A734" s="130">
        <v>21013</v>
      </c>
      <c r="B734" s="133" t="s">
        <v>1332</v>
      </c>
      <c r="C734" s="60">
        <f>SUM(C735:C737)</f>
        <v>0</v>
      </c>
    </row>
    <row r="735" s="1" customFormat="1" customHeight="1" spans="1:3">
      <c r="A735" s="130">
        <v>2101301</v>
      </c>
      <c r="B735" s="130" t="s">
        <v>1333</v>
      </c>
      <c r="C735" s="60"/>
    </row>
    <row r="736" s="1" customFormat="1" customHeight="1" spans="1:3">
      <c r="A736" s="130">
        <v>2101302</v>
      </c>
      <c r="B736" s="130" t="s">
        <v>1334</v>
      </c>
      <c r="C736" s="60">
        <v>0</v>
      </c>
    </row>
    <row r="737" s="1" customFormat="1" customHeight="1" spans="1:3">
      <c r="A737" s="130">
        <v>2101399</v>
      </c>
      <c r="B737" s="130" t="s">
        <v>1335</v>
      </c>
      <c r="C737" s="60">
        <v>0</v>
      </c>
    </row>
    <row r="738" s="1" customFormat="1" customHeight="1" spans="1:3">
      <c r="A738" s="130">
        <v>21014</v>
      </c>
      <c r="B738" s="133" t="s">
        <v>1336</v>
      </c>
      <c r="C738" s="60">
        <f>SUM(C739:C740)</f>
        <v>0</v>
      </c>
    </row>
    <row r="739" s="1" customFormat="1" customHeight="1" spans="1:3">
      <c r="A739" s="130">
        <v>2101401</v>
      </c>
      <c r="B739" s="130" t="s">
        <v>1337</v>
      </c>
      <c r="C739" s="60"/>
    </row>
    <row r="740" s="1" customFormat="1" customHeight="1" spans="1:3">
      <c r="A740" s="130">
        <v>2101499</v>
      </c>
      <c r="B740" s="130" t="s">
        <v>1338</v>
      </c>
      <c r="C740" s="60"/>
    </row>
    <row r="741" s="1" customFormat="1" customHeight="1" spans="1:3">
      <c r="A741" s="130">
        <v>21015</v>
      </c>
      <c r="B741" s="133" t="s">
        <v>1339</v>
      </c>
      <c r="C741" s="60">
        <f>SUM(C742:C749)</f>
        <v>2935.39</v>
      </c>
    </row>
    <row r="742" s="1" customFormat="1" customHeight="1" spans="1:3">
      <c r="A742" s="130">
        <v>2101501</v>
      </c>
      <c r="B742" s="130" t="s">
        <v>803</v>
      </c>
      <c r="C742" s="60">
        <v>2363.39</v>
      </c>
    </row>
    <row r="743" s="1" customFormat="1" customHeight="1" spans="1:3">
      <c r="A743" s="130">
        <v>2101502</v>
      </c>
      <c r="B743" s="130" t="s">
        <v>804</v>
      </c>
      <c r="C743" s="60"/>
    </row>
    <row r="744" s="1" customFormat="1" customHeight="1" spans="1:3">
      <c r="A744" s="130">
        <v>2101503</v>
      </c>
      <c r="B744" s="130" t="s">
        <v>805</v>
      </c>
      <c r="C744" s="60">
        <v>0</v>
      </c>
    </row>
    <row r="745" s="1" customFormat="1" customHeight="1" spans="1:3">
      <c r="A745" s="130">
        <v>2101504</v>
      </c>
      <c r="B745" s="130" t="s">
        <v>844</v>
      </c>
      <c r="C745" s="60">
        <v>0</v>
      </c>
    </row>
    <row r="746" s="1" customFormat="1" customHeight="1" spans="1:3">
      <c r="A746" s="130">
        <v>2101505</v>
      </c>
      <c r="B746" s="130" t="s">
        <v>1340</v>
      </c>
      <c r="C746" s="60">
        <v>0</v>
      </c>
    </row>
    <row r="747" s="1" customFormat="1" customHeight="1" spans="1:3">
      <c r="A747" s="130">
        <v>2101506</v>
      </c>
      <c r="B747" s="130" t="s">
        <v>1341</v>
      </c>
      <c r="C747" s="60">
        <v>0</v>
      </c>
    </row>
    <row r="748" s="1" customFormat="1" customHeight="1" spans="1:3">
      <c r="A748" s="130">
        <v>2101550</v>
      </c>
      <c r="B748" s="130" t="s">
        <v>812</v>
      </c>
      <c r="C748" s="60">
        <v>572</v>
      </c>
    </row>
    <row r="749" s="1" customFormat="1" customHeight="1" spans="1:3">
      <c r="A749" s="130">
        <v>2101599</v>
      </c>
      <c r="B749" s="130" t="s">
        <v>1342</v>
      </c>
      <c r="C749" s="60"/>
    </row>
    <row r="750" s="1" customFormat="1" customHeight="1" spans="1:3">
      <c r="A750" s="130">
        <v>21016</v>
      </c>
      <c r="B750" s="133" t="s">
        <v>1343</v>
      </c>
      <c r="C750" s="60">
        <f>C751</f>
        <v>745.82</v>
      </c>
    </row>
    <row r="751" s="1" customFormat="1" customHeight="1" spans="1:3">
      <c r="A751" s="130">
        <v>2101601</v>
      </c>
      <c r="B751" s="130" t="s">
        <v>1344</v>
      </c>
      <c r="C751" s="60">
        <v>745.82</v>
      </c>
    </row>
    <row r="752" s="1" customFormat="1" customHeight="1" spans="1:3">
      <c r="A752" s="130">
        <v>21099</v>
      </c>
      <c r="B752" s="133" t="s">
        <v>1345</v>
      </c>
      <c r="C752" s="60">
        <f>C753</f>
        <v>166.63</v>
      </c>
    </row>
    <row r="753" s="1" customFormat="1" customHeight="1" spans="1:3">
      <c r="A753" s="130">
        <v>2109901</v>
      </c>
      <c r="B753" s="130" t="s">
        <v>1346</v>
      </c>
      <c r="C753" s="60">
        <v>166.63</v>
      </c>
    </row>
    <row r="754" s="1" customFormat="1" customHeight="1" spans="1:3">
      <c r="A754" s="130">
        <v>211</v>
      </c>
      <c r="B754" s="133" t="s">
        <v>1347</v>
      </c>
      <c r="C754" s="60">
        <f>SUM(C755,C765,C769,C777,C783,C790,C796,C799,C802,C804,C806,C812,C814,C816,C831)</f>
        <v>0</v>
      </c>
    </row>
    <row r="755" s="1" customFormat="1" customHeight="1" spans="1:3">
      <c r="A755" s="130">
        <v>21101</v>
      </c>
      <c r="B755" s="133" t="s">
        <v>1348</v>
      </c>
      <c r="C755" s="60">
        <f>SUM(C756:C764)</f>
        <v>0</v>
      </c>
    </row>
    <row r="756" s="1" customFormat="1" customHeight="1" spans="1:3">
      <c r="A756" s="130">
        <v>2110101</v>
      </c>
      <c r="B756" s="130" t="s">
        <v>803</v>
      </c>
      <c r="C756" s="60">
        <v>0</v>
      </c>
    </row>
    <row r="757" s="1" customFormat="1" customHeight="1" spans="1:3">
      <c r="A757" s="130">
        <v>2110102</v>
      </c>
      <c r="B757" s="130" t="s">
        <v>804</v>
      </c>
      <c r="C757" s="60">
        <v>0</v>
      </c>
    </row>
    <row r="758" s="1" customFormat="1" customHeight="1" spans="1:3">
      <c r="A758" s="130">
        <v>2110103</v>
      </c>
      <c r="B758" s="130" t="s">
        <v>805</v>
      </c>
      <c r="C758" s="60">
        <v>0</v>
      </c>
    </row>
    <row r="759" s="1" customFormat="1" customHeight="1" spans="1:3">
      <c r="A759" s="130">
        <v>2110104</v>
      </c>
      <c r="B759" s="130" t="s">
        <v>1349</v>
      </c>
      <c r="C759" s="60">
        <v>0</v>
      </c>
    </row>
    <row r="760" s="1" customFormat="1" customHeight="1" spans="1:3">
      <c r="A760" s="130">
        <v>2110105</v>
      </c>
      <c r="B760" s="130" t="s">
        <v>1350</v>
      </c>
      <c r="C760" s="60">
        <v>0</v>
      </c>
    </row>
    <row r="761" s="1" customFormat="1" customHeight="1" spans="1:3">
      <c r="A761" s="130">
        <v>2110106</v>
      </c>
      <c r="B761" s="130" t="s">
        <v>1351</v>
      </c>
      <c r="C761" s="60">
        <v>0</v>
      </c>
    </row>
    <row r="762" s="1" customFormat="1" customHeight="1" spans="1:3">
      <c r="A762" s="130">
        <v>2110107</v>
      </c>
      <c r="B762" s="130" t="s">
        <v>1352</v>
      </c>
      <c r="C762" s="60">
        <v>0</v>
      </c>
    </row>
    <row r="763" s="1" customFormat="1" customHeight="1" spans="1:3">
      <c r="A763" s="130">
        <v>2110108</v>
      </c>
      <c r="B763" s="130" t="s">
        <v>1353</v>
      </c>
      <c r="C763" s="60">
        <v>0</v>
      </c>
    </row>
    <row r="764" s="1" customFormat="1" customHeight="1" spans="1:3">
      <c r="A764" s="130">
        <v>2110199</v>
      </c>
      <c r="B764" s="130" t="s">
        <v>1354</v>
      </c>
      <c r="C764" s="60">
        <v>0</v>
      </c>
    </row>
    <row r="765" s="1" customFormat="1" customHeight="1" spans="1:3">
      <c r="A765" s="130">
        <v>21102</v>
      </c>
      <c r="B765" s="133" t="s">
        <v>1355</v>
      </c>
      <c r="C765" s="60">
        <f>SUM(C766:C768)</f>
        <v>0</v>
      </c>
    </row>
    <row r="766" s="1" customFormat="1" customHeight="1" spans="1:3">
      <c r="A766" s="130">
        <v>2110203</v>
      </c>
      <c r="B766" s="130" t="s">
        <v>1356</v>
      </c>
      <c r="C766" s="60">
        <v>0</v>
      </c>
    </row>
    <row r="767" s="1" customFormat="1" customHeight="1" spans="1:3">
      <c r="A767" s="130">
        <v>2110204</v>
      </c>
      <c r="B767" s="130" t="s">
        <v>1357</v>
      </c>
      <c r="C767" s="60">
        <v>0</v>
      </c>
    </row>
    <row r="768" s="1" customFormat="1" customHeight="1" spans="1:3">
      <c r="A768" s="130">
        <v>2110299</v>
      </c>
      <c r="B768" s="130" t="s">
        <v>1358</v>
      </c>
      <c r="C768" s="60">
        <v>0</v>
      </c>
    </row>
    <row r="769" s="1" customFormat="1" customHeight="1" spans="1:3">
      <c r="A769" s="130">
        <v>21103</v>
      </c>
      <c r="B769" s="133" t="s">
        <v>1359</v>
      </c>
      <c r="C769" s="60">
        <f>SUM(C770:C776)</f>
        <v>0</v>
      </c>
    </row>
    <row r="770" s="1" customFormat="1" customHeight="1" spans="1:3">
      <c r="A770" s="130">
        <v>2110301</v>
      </c>
      <c r="B770" s="130" t="s">
        <v>1360</v>
      </c>
      <c r="C770" s="60">
        <v>0</v>
      </c>
    </row>
    <row r="771" s="1" customFormat="1" customHeight="1" spans="1:3">
      <c r="A771" s="130">
        <v>2110302</v>
      </c>
      <c r="B771" s="130" t="s">
        <v>1361</v>
      </c>
      <c r="C771" s="60">
        <v>0</v>
      </c>
    </row>
    <row r="772" s="1" customFormat="1" customHeight="1" spans="1:3">
      <c r="A772" s="130">
        <v>2110303</v>
      </c>
      <c r="B772" s="130" t="s">
        <v>1362</v>
      </c>
      <c r="C772" s="60">
        <v>0</v>
      </c>
    </row>
    <row r="773" s="1" customFormat="1" customHeight="1" spans="1:3">
      <c r="A773" s="130">
        <v>2110304</v>
      </c>
      <c r="B773" s="130" t="s">
        <v>1363</v>
      </c>
      <c r="C773" s="60">
        <v>0</v>
      </c>
    </row>
    <row r="774" s="1" customFormat="1" customHeight="1" spans="1:3">
      <c r="A774" s="130">
        <v>2110305</v>
      </c>
      <c r="B774" s="130" t="s">
        <v>1364</v>
      </c>
      <c r="C774" s="60">
        <v>0</v>
      </c>
    </row>
    <row r="775" s="1" customFormat="1" customHeight="1" spans="1:3">
      <c r="A775" s="130">
        <v>2110306</v>
      </c>
      <c r="B775" s="130" t="s">
        <v>1365</v>
      </c>
      <c r="C775" s="60">
        <v>0</v>
      </c>
    </row>
    <row r="776" s="1" customFormat="1" customHeight="1" spans="1:3">
      <c r="A776" s="130">
        <v>2110399</v>
      </c>
      <c r="B776" s="130" t="s">
        <v>1366</v>
      </c>
      <c r="C776" s="60"/>
    </row>
    <row r="777" s="1" customFormat="1" customHeight="1" spans="1:3">
      <c r="A777" s="130">
        <v>21104</v>
      </c>
      <c r="B777" s="133" t="s">
        <v>1367</v>
      </c>
      <c r="C777" s="60">
        <f>SUM(C778:C782)</f>
        <v>0</v>
      </c>
    </row>
    <row r="778" s="1" customFormat="1" customHeight="1" spans="1:3">
      <c r="A778" s="130">
        <v>2110401</v>
      </c>
      <c r="B778" s="130" t="s">
        <v>1368</v>
      </c>
      <c r="C778" s="60">
        <v>0</v>
      </c>
    </row>
    <row r="779" s="1" customFormat="1" customHeight="1" spans="1:3">
      <c r="A779" s="130">
        <v>2110402</v>
      </c>
      <c r="B779" s="130" t="s">
        <v>1369</v>
      </c>
      <c r="C779" s="60"/>
    </row>
    <row r="780" s="1" customFormat="1" customHeight="1" spans="1:3">
      <c r="A780" s="130">
        <v>2110403</v>
      </c>
      <c r="B780" s="130" t="s">
        <v>1370</v>
      </c>
      <c r="C780" s="60">
        <v>0</v>
      </c>
    </row>
    <row r="781" s="1" customFormat="1" customHeight="1" spans="1:3">
      <c r="A781" s="130">
        <v>2110404</v>
      </c>
      <c r="B781" s="130" t="s">
        <v>1371</v>
      </c>
      <c r="C781" s="60">
        <v>0</v>
      </c>
    </row>
    <row r="782" s="1" customFormat="1" customHeight="1" spans="1:3">
      <c r="A782" s="130">
        <v>2110499</v>
      </c>
      <c r="B782" s="130" t="s">
        <v>1372</v>
      </c>
      <c r="C782" s="60">
        <v>0</v>
      </c>
    </row>
    <row r="783" s="1" customFormat="1" customHeight="1" spans="1:3">
      <c r="A783" s="130">
        <v>21105</v>
      </c>
      <c r="B783" s="133" t="s">
        <v>1373</v>
      </c>
      <c r="C783" s="60">
        <f>SUM(C784:C789)</f>
        <v>0</v>
      </c>
    </row>
    <row r="784" s="1" customFormat="1" customHeight="1" spans="1:3">
      <c r="A784" s="130">
        <v>2110501</v>
      </c>
      <c r="B784" s="130" t="s">
        <v>1374</v>
      </c>
      <c r="C784" s="60">
        <v>0</v>
      </c>
    </row>
    <row r="785" s="1" customFormat="1" customHeight="1" spans="1:3">
      <c r="A785" s="130">
        <v>2110502</v>
      </c>
      <c r="B785" s="130" t="s">
        <v>1375</v>
      </c>
      <c r="C785" s="60">
        <v>0</v>
      </c>
    </row>
    <row r="786" s="1" customFormat="1" customHeight="1" spans="1:3">
      <c r="A786" s="130">
        <v>2110503</v>
      </c>
      <c r="B786" s="130" t="s">
        <v>1376</v>
      </c>
      <c r="C786" s="60">
        <v>0</v>
      </c>
    </row>
    <row r="787" s="1" customFormat="1" customHeight="1" spans="1:3">
      <c r="A787" s="130">
        <v>2110506</v>
      </c>
      <c r="B787" s="130" t="s">
        <v>1377</v>
      </c>
      <c r="C787" s="60">
        <v>0</v>
      </c>
    </row>
    <row r="788" s="1" customFormat="1" customHeight="1" spans="1:3">
      <c r="A788" s="130">
        <v>2110507</v>
      </c>
      <c r="B788" s="130" t="s">
        <v>1378</v>
      </c>
      <c r="C788" s="60">
        <v>0</v>
      </c>
    </row>
    <row r="789" s="1" customFormat="1" customHeight="1" spans="1:3">
      <c r="A789" s="130">
        <v>2110599</v>
      </c>
      <c r="B789" s="130" t="s">
        <v>1379</v>
      </c>
      <c r="C789" s="60">
        <v>0</v>
      </c>
    </row>
    <row r="790" s="1" customFormat="1" customHeight="1" spans="1:3">
      <c r="A790" s="130">
        <v>21106</v>
      </c>
      <c r="B790" s="133" t="s">
        <v>1380</v>
      </c>
      <c r="C790" s="60">
        <f>SUM(C791:C795)</f>
        <v>0</v>
      </c>
    </row>
    <row r="791" s="1" customFormat="1" customHeight="1" spans="1:3">
      <c r="A791" s="130">
        <v>2110602</v>
      </c>
      <c r="B791" s="130" t="s">
        <v>1381</v>
      </c>
      <c r="C791" s="60">
        <v>0</v>
      </c>
    </row>
    <row r="792" s="1" customFormat="1" customHeight="1" spans="1:3">
      <c r="A792" s="130">
        <v>2110603</v>
      </c>
      <c r="B792" s="130" t="s">
        <v>1382</v>
      </c>
      <c r="C792" s="60">
        <v>0</v>
      </c>
    </row>
    <row r="793" s="1" customFormat="1" customHeight="1" spans="1:3">
      <c r="A793" s="130">
        <v>2110604</v>
      </c>
      <c r="B793" s="130" t="s">
        <v>1383</v>
      </c>
      <c r="C793" s="60">
        <v>0</v>
      </c>
    </row>
    <row r="794" s="1" customFormat="1" customHeight="1" spans="1:3">
      <c r="A794" s="130">
        <v>2110605</v>
      </c>
      <c r="B794" s="130" t="s">
        <v>1384</v>
      </c>
      <c r="C794" s="60">
        <v>0</v>
      </c>
    </row>
    <row r="795" s="1" customFormat="1" customHeight="1" spans="1:3">
      <c r="A795" s="130">
        <v>2110699</v>
      </c>
      <c r="B795" s="130" t="s">
        <v>1385</v>
      </c>
      <c r="C795" s="60"/>
    </row>
    <row r="796" s="1" customFormat="1" customHeight="1" spans="1:3">
      <c r="A796" s="130">
        <v>21107</v>
      </c>
      <c r="B796" s="133" t="s">
        <v>1386</v>
      </c>
      <c r="C796" s="60">
        <f>SUM(C797:C798)</f>
        <v>0</v>
      </c>
    </row>
    <row r="797" s="1" customFormat="1" customHeight="1" spans="1:3">
      <c r="A797" s="130">
        <v>2110704</v>
      </c>
      <c r="B797" s="130" t="s">
        <v>1387</v>
      </c>
      <c r="C797" s="60">
        <v>0</v>
      </c>
    </row>
    <row r="798" s="1" customFormat="1" customHeight="1" spans="1:3">
      <c r="A798" s="130">
        <v>2110799</v>
      </c>
      <c r="B798" s="130" t="s">
        <v>1388</v>
      </c>
      <c r="C798" s="60">
        <v>0</v>
      </c>
    </row>
    <row r="799" s="1" customFormat="1" customHeight="1" spans="1:3">
      <c r="A799" s="130">
        <v>21108</v>
      </c>
      <c r="B799" s="133" t="s">
        <v>1389</v>
      </c>
      <c r="C799" s="60">
        <f>SUM(C800:C801)</f>
        <v>0</v>
      </c>
    </row>
    <row r="800" s="1" customFormat="1" customHeight="1" spans="1:3">
      <c r="A800" s="130">
        <v>2110804</v>
      </c>
      <c r="B800" s="130" t="s">
        <v>1390</v>
      </c>
      <c r="C800" s="60">
        <v>0</v>
      </c>
    </row>
    <row r="801" s="1" customFormat="1" customHeight="1" spans="1:3">
      <c r="A801" s="130">
        <v>2110899</v>
      </c>
      <c r="B801" s="130" t="s">
        <v>1391</v>
      </c>
      <c r="C801" s="60">
        <v>0</v>
      </c>
    </row>
    <row r="802" s="1" customFormat="1" customHeight="1" spans="1:3">
      <c r="A802" s="130">
        <v>21109</v>
      </c>
      <c r="B802" s="133" t="s">
        <v>1392</v>
      </c>
      <c r="C802" s="60">
        <f>C803</f>
        <v>0</v>
      </c>
    </row>
    <row r="803" s="1" customFormat="1" customHeight="1" spans="1:3">
      <c r="A803" s="130">
        <v>2110901</v>
      </c>
      <c r="B803" s="130" t="s">
        <v>1393</v>
      </c>
      <c r="C803" s="60">
        <v>0</v>
      </c>
    </row>
    <row r="804" s="1" customFormat="1" customHeight="1" spans="1:3">
      <c r="A804" s="130">
        <v>21110</v>
      </c>
      <c r="B804" s="133" t="s">
        <v>1394</v>
      </c>
      <c r="C804" s="60">
        <f>C805</f>
        <v>0</v>
      </c>
    </row>
    <row r="805" s="1" customFormat="1" customHeight="1" spans="1:3">
      <c r="A805" s="130">
        <v>2111001</v>
      </c>
      <c r="B805" s="130" t="s">
        <v>1395</v>
      </c>
      <c r="C805" s="60">
        <v>0</v>
      </c>
    </row>
    <row r="806" s="1" customFormat="1" customHeight="1" spans="1:3">
      <c r="A806" s="130">
        <v>21111</v>
      </c>
      <c r="B806" s="133" t="s">
        <v>1396</v>
      </c>
      <c r="C806" s="60">
        <f>SUM(C807:C811)</f>
        <v>0</v>
      </c>
    </row>
    <row r="807" s="1" customFormat="1" customHeight="1" spans="1:3">
      <c r="A807" s="130">
        <v>2111101</v>
      </c>
      <c r="B807" s="130" t="s">
        <v>1397</v>
      </c>
      <c r="C807" s="60">
        <v>0</v>
      </c>
    </row>
    <row r="808" s="1" customFormat="1" customHeight="1" spans="1:3">
      <c r="A808" s="130">
        <v>2111102</v>
      </c>
      <c r="B808" s="130" t="s">
        <v>1398</v>
      </c>
      <c r="C808" s="60">
        <v>0</v>
      </c>
    </row>
    <row r="809" s="1" customFormat="1" customHeight="1" spans="1:3">
      <c r="A809" s="130">
        <v>2111103</v>
      </c>
      <c r="B809" s="130" t="s">
        <v>1399</v>
      </c>
      <c r="C809" s="60">
        <v>0</v>
      </c>
    </row>
    <row r="810" s="1" customFormat="1" customHeight="1" spans="1:3">
      <c r="A810" s="130">
        <v>2111104</v>
      </c>
      <c r="B810" s="130" t="s">
        <v>1400</v>
      </c>
      <c r="C810" s="60">
        <v>0</v>
      </c>
    </row>
    <row r="811" s="1" customFormat="1" customHeight="1" spans="1:3">
      <c r="A811" s="130">
        <v>2111199</v>
      </c>
      <c r="B811" s="130" t="s">
        <v>1401</v>
      </c>
      <c r="C811" s="60">
        <v>0</v>
      </c>
    </row>
    <row r="812" s="1" customFormat="1" customHeight="1" spans="1:3">
      <c r="A812" s="130">
        <v>21112</v>
      </c>
      <c r="B812" s="133" t="s">
        <v>1402</v>
      </c>
      <c r="C812" s="60">
        <f>C813</f>
        <v>0</v>
      </c>
    </row>
    <row r="813" s="1" customFormat="1" customHeight="1" spans="1:3">
      <c r="A813" s="130">
        <v>2111201</v>
      </c>
      <c r="B813" s="130" t="s">
        <v>1403</v>
      </c>
      <c r="C813" s="60">
        <v>0</v>
      </c>
    </row>
    <row r="814" s="1" customFormat="1" customHeight="1" spans="1:3">
      <c r="A814" s="130">
        <v>21113</v>
      </c>
      <c r="B814" s="133" t="s">
        <v>1404</v>
      </c>
      <c r="C814" s="60">
        <f>C815</f>
        <v>0</v>
      </c>
    </row>
    <row r="815" s="1" customFormat="1" customHeight="1" spans="1:3">
      <c r="A815" s="130">
        <v>2111301</v>
      </c>
      <c r="B815" s="130" t="s">
        <v>1405</v>
      </c>
      <c r="C815" s="60">
        <v>0</v>
      </c>
    </row>
    <row r="816" s="1" customFormat="1" customHeight="1" spans="1:3">
      <c r="A816" s="130">
        <v>21114</v>
      </c>
      <c r="B816" s="133" t="s">
        <v>1406</v>
      </c>
      <c r="C816" s="60">
        <f>SUM(C817:C830)</f>
        <v>0</v>
      </c>
    </row>
    <row r="817" s="1" customFormat="1" customHeight="1" spans="1:3">
      <c r="A817" s="130">
        <v>2111401</v>
      </c>
      <c r="B817" s="130" t="s">
        <v>803</v>
      </c>
      <c r="C817" s="60">
        <v>0</v>
      </c>
    </row>
    <row r="818" s="1" customFormat="1" customHeight="1" spans="1:3">
      <c r="A818" s="130">
        <v>2111402</v>
      </c>
      <c r="B818" s="130" t="s">
        <v>804</v>
      </c>
      <c r="C818" s="60">
        <v>0</v>
      </c>
    </row>
    <row r="819" s="1" customFormat="1" customHeight="1" spans="1:3">
      <c r="A819" s="130">
        <v>2111403</v>
      </c>
      <c r="B819" s="130" t="s">
        <v>805</v>
      </c>
      <c r="C819" s="60">
        <v>0</v>
      </c>
    </row>
    <row r="820" s="1" customFormat="1" customHeight="1" spans="1:3">
      <c r="A820" s="130">
        <v>2111404</v>
      </c>
      <c r="B820" s="130" t="s">
        <v>1407</v>
      </c>
      <c r="C820" s="60">
        <v>0</v>
      </c>
    </row>
    <row r="821" s="1" customFormat="1" customHeight="1" spans="1:3">
      <c r="A821" s="130">
        <v>2111405</v>
      </c>
      <c r="B821" s="130" t="s">
        <v>1408</v>
      </c>
      <c r="C821" s="60">
        <v>0</v>
      </c>
    </row>
    <row r="822" s="1" customFormat="1" customHeight="1" spans="1:3">
      <c r="A822" s="130">
        <v>2111406</v>
      </c>
      <c r="B822" s="130" t="s">
        <v>1409</v>
      </c>
      <c r="C822" s="60">
        <v>0</v>
      </c>
    </row>
    <row r="823" s="1" customFormat="1" customHeight="1" spans="1:3">
      <c r="A823" s="130">
        <v>2111407</v>
      </c>
      <c r="B823" s="130" t="s">
        <v>1410</v>
      </c>
      <c r="C823" s="60">
        <v>0</v>
      </c>
    </row>
    <row r="824" s="1" customFormat="1" customHeight="1" spans="1:3">
      <c r="A824" s="130">
        <v>2111408</v>
      </c>
      <c r="B824" s="130" t="s">
        <v>1411</v>
      </c>
      <c r="C824" s="60">
        <v>0</v>
      </c>
    </row>
    <row r="825" s="1" customFormat="1" customHeight="1" spans="1:3">
      <c r="A825" s="130">
        <v>2111409</v>
      </c>
      <c r="B825" s="130" t="s">
        <v>1412</v>
      </c>
      <c r="C825" s="60">
        <v>0</v>
      </c>
    </row>
    <row r="826" s="1" customFormat="1" customHeight="1" spans="1:3">
      <c r="A826" s="130">
        <v>2111410</v>
      </c>
      <c r="B826" s="130" t="s">
        <v>1413</v>
      </c>
      <c r="C826" s="60">
        <v>0</v>
      </c>
    </row>
    <row r="827" s="1" customFormat="1" customHeight="1" spans="1:3">
      <c r="A827" s="130">
        <v>2111411</v>
      </c>
      <c r="B827" s="130" t="s">
        <v>844</v>
      </c>
      <c r="C827" s="60">
        <v>0</v>
      </c>
    </row>
    <row r="828" s="1" customFormat="1" customHeight="1" spans="1:3">
      <c r="A828" s="130">
        <v>2111413</v>
      </c>
      <c r="B828" s="130" t="s">
        <v>1414</v>
      </c>
      <c r="C828" s="60">
        <v>0</v>
      </c>
    </row>
    <row r="829" s="1" customFormat="1" customHeight="1" spans="1:3">
      <c r="A829" s="130">
        <v>2111450</v>
      </c>
      <c r="B829" s="130" t="s">
        <v>812</v>
      </c>
      <c r="C829" s="60">
        <v>0</v>
      </c>
    </row>
    <row r="830" s="1" customFormat="1" customHeight="1" spans="1:3">
      <c r="A830" s="130">
        <v>2111499</v>
      </c>
      <c r="B830" s="130" t="s">
        <v>1415</v>
      </c>
      <c r="C830" s="60">
        <v>0</v>
      </c>
    </row>
    <row r="831" s="1" customFormat="1" customHeight="1" spans="1:3">
      <c r="A831" s="130">
        <v>21199</v>
      </c>
      <c r="B831" s="133" t="s">
        <v>1416</v>
      </c>
      <c r="C831" s="60">
        <f>C832</f>
        <v>0</v>
      </c>
    </row>
    <row r="832" s="1" customFormat="1" customHeight="1" spans="1:3">
      <c r="A832" s="130">
        <v>2119901</v>
      </c>
      <c r="B832" s="130" t="s">
        <v>1417</v>
      </c>
      <c r="C832" s="60"/>
    </row>
    <row r="833" s="1" customFormat="1" customHeight="1" spans="1:3">
      <c r="A833" s="130">
        <v>212</v>
      </c>
      <c r="B833" s="133" t="s">
        <v>1418</v>
      </c>
      <c r="C833" s="60">
        <f>SUM(C834,C845,C847,C850,C852,C854)</f>
        <v>7040.73</v>
      </c>
    </row>
    <row r="834" s="1" customFormat="1" customHeight="1" spans="1:3">
      <c r="A834" s="130">
        <v>21201</v>
      </c>
      <c r="B834" s="133" t="s">
        <v>1419</v>
      </c>
      <c r="C834" s="60">
        <f>SUM(C835:C844)</f>
        <v>7040.73</v>
      </c>
    </row>
    <row r="835" s="1" customFormat="1" customHeight="1" spans="1:3">
      <c r="A835" s="130">
        <v>2120101</v>
      </c>
      <c r="B835" s="130" t="s">
        <v>803</v>
      </c>
      <c r="C835" s="60">
        <v>1160.53</v>
      </c>
    </row>
    <row r="836" s="1" customFormat="1" customHeight="1" spans="1:3">
      <c r="A836" s="130">
        <v>2120102</v>
      </c>
      <c r="B836" s="130" t="s">
        <v>804</v>
      </c>
      <c r="C836" s="60">
        <v>643.98</v>
      </c>
    </row>
    <row r="837" s="1" customFormat="1" customHeight="1" spans="1:3">
      <c r="A837" s="130">
        <v>2120103</v>
      </c>
      <c r="B837" s="130" t="s">
        <v>805</v>
      </c>
      <c r="C837" s="60"/>
    </row>
    <row r="838" s="1" customFormat="1" customHeight="1" spans="1:3">
      <c r="A838" s="130">
        <v>2120104</v>
      </c>
      <c r="B838" s="130" t="s">
        <v>1420</v>
      </c>
      <c r="C838" s="60">
        <v>2044.39</v>
      </c>
    </row>
    <row r="839" s="1" customFormat="1" customHeight="1" spans="1:3">
      <c r="A839" s="130">
        <v>2120105</v>
      </c>
      <c r="B839" s="130" t="s">
        <v>1421</v>
      </c>
      <c r="C839" s="60">
        <v>0</v>
      </c>
    </row>
    <row r="840" s="1" customFormat="1" customHeight="1" spans="1:3">
      <c r="A840" s="130">
        <v>2120106</v>
      </c>
      <c r="B840" s="130" t="s">
        <v>1422</v>
      </c>
      <c r="C840" s="60">
        <v>0</v>
      </c>
    </row>
    <row r="841" s="1" customFormat="1" customHeight="1" spans="1:3">
      <c r="A841" s="130">
        <v>2120107</v>
      </c>
      <c r="B841" s="130" t="s">
        <v>1423</v>
      </c>
      <c r="C841" s="60">
        <v>3144.83</v>
      </c>
    </row>
    <row r="842" s="1" customFormat="1" customHeight="1" spans="1:3">
      <c r="A842" s="130">
        <v>2120109</v>
      </c>
      <c r="B842" s="130" t="s">
        <v>1424</v>
      </c>
      <c r="C842" s="60">
        <v>0</v>
      </c>
    </row>
    <row r="843" s="1" customFormat="1" customHeight="1" spans="1:3">
      <c r="A843" s="130">
        <v>2120110</v>
      </c>
      <c r="B843" s="130" t="s">
        <v>1425</v>
      </c>
      <c r="C843" s="60">
        <v>0</v>
      </c>
    </row>
    <row r="844" s="1" customFormat="1" customHeight="1" spans="1:3">
      <c r="A844" s="130">
        <v>2120199</v>
      </c>
      <c r="B844" s="130" t="s">
        <v>1426</v>
      </c>
      <c r="C844" s="60">
        <v>47</v>
      </c>
    </row>
    <row r="845" s="1" customFormat="1" customHeight="1" spans="1:3">
      <c r="A845" s="130">
        <v>21202</v>
      </c>
      <c r="B845" s="133" t="s">
        <v>1427</v>
      </c>
      <c r="C845" s="60">
        <f>C846</f>
        <v>0</v>
      </c>
    </row>
    <row r="846" s="1" customFormat="1" customHeight="1" spans="1:3">
      <c r="A846" s="130">
        <v>2120201</v>
      </c>
      <c r="B846" s="130" t="s">
        <v>1428</v>
      </c>
      <c r="C846" s="60"/>
    </row>
    <row r="847" s="1" customFormat="1" customHeight="1" spans="1:3">
      <c r="A847" s="130">
        <v>21203</v>
      </c>
      <c r="B847" s="133" t="s">
        <v>1429</v>
      </c>
      <c r="C847" s="60">
        <f>SUM(C848:C849)</f>
        <v>0</v>
      </c>
    </row>
    <row r="848" s="1" customFormat="1" customHeight="1" spans="1:3">
      <c r="A848" s="130">
        <v>2120303</v>
      </c>
      <c r="B848" s="130" t="s">
        <v>1430</v>
      </c>
      <c r="C848" s="60">
        <v>0</v>
      </c>
    </row>
    <row r="849" s="1" customFormat="1" customHeight="1" spans="1:3">
      <c r="A849" s="130">
        <v>2120399</v>
      </c>
      <c r="B849" s="130" t="s">
        <v>1431</v>
      </c>
      <c r="C849" s="60"/>
    </row>
    <row r="850" s="1" customFormat="1" customHeight="1" spans="1:3">
      <c r="A850" s="130">
        <v>21205</v>
      </c>
      <c r="B850" s="133" t="s">
        <v>1432</v>
      </c>
      <c r="C850" s="60">
        <f t="shared" ref="C850:C854" si="1">C851</f>
        <v>0</v>
      </c>
    </row>
    <row r="851" s="1" customFormat="1" customHeight="1" spans="1:3">
      <c r="A851" s="130">
        <v>2120501</v>
      </c>
      <c r="B851" s="130" t="s">
        <v>1433</v>
      </c>
      <c r="C851" s="60"/>
    </row>
    <row r="852" s="1" customFormat="1" customHeight="1" spans="1:3">
      <c r="A852" s="130">
        <v>21206</v>
      </c>
      <c r="B852" s="133" t="s">
        <v>1434</v>
      </c>
      <c r="C852" s="60">
        <f t="shared" si="1"/>
        <v>0</v>
      </c>
    </row>
    <row r="853" s="1" customFormat="1" customHeight="1" spans="1:3">
      <c r="A853" s="130">
        <v>2120601</v>
      </c>
      <c r="B853" s="130" t="s">
        <v>1435</v>
      </c>
      <c r="C853" s="60">
        <v>0</v>
      </c>
    </row>
    <row r="854" s="1" customFormat="1" customHeight="1" spans="1:3">
      <c r="A854" s="130">
        <v>21299</v>
      </c>
      <c r="B854" s="133" t="s">
        <v>1436</v>
      </c>
      <c r="C854" s="60">
        <f t="shared" si="1"/>
        <v>0</v>
      </c>
    </row>
    <row r="855" s="1" customFormat="1" customHeight="1" spans="1:3">
      <c r="A855" s="130">
        <v>2129901</v>
      </c>
      <c r="B855" s="130" t="s">
        <v>1437</v>
      </c>
      <c r="C855" s="60"/>
    </row>
    <row r="856" s="1" customFormat="1" customHeight="1" spans="1:3">
      <c r="A856" s="130">
        <v>213</v>
      </c>
      <c r="B856" s="133" t="s">
        <v>1438</v>
      </c>
      <c r="C856" s="60">
        <f>SUM(C857,C882,C907,C933,C944,C955,C961,C968,C975,C978)</f>
        <v>19146.95</v>
      </c>
    </row>
    <row r="857" s="1" customFormat="1" customHeight="1" spans="1:3">
      <c r="A857" s="130">
        <v>21301</v>
      </c>
      <c r="B857" s="133" t="s">
        <v>1439</v>
      </c>
      <c r="C857" s="60">
        <f>SUM(C858:C881)</f>
        <v>7519.13</v>
      </c>
    </row>
    <row r="858" s="1" customFormat="1" customHeight="1" spans="1:3">
      <c r="A858" s="130">
        <v>2130101</v>
      </c>
      <c r="B858" s="130" t="s">
        <v>803</v>
      </c>
      <c r="C858" s="60">
        <v>649.61</v>
      </c>
    </row>
    <row r="859" s="1" customFormat="1" customHeight="1" spans="1:3">
      <c r="A859" s="130">
        <v>2130102</v>
      </c>
      <c r="B859" s="130" t="s">
        <v>804</v>
      </c>
      <c r="C859" s="60">
        <v>0</v>
      </c>
    </row>
    <row r="860" s="1" customFormat="1" customHeight="1" spans="1:3">
      <c r="A860" s="130">
        <v>2130103</v>
      </c>
      <c r="B860" s="130" t="s">
        <v>805</v>
      </c>
      <c r="C860" s="60">
        <v>0</v>
      </c>
    </row>
    <row r="861" s="1" customFormat="1" customHeight="1" spans="1:3">
      <c r="A861" s="130">
        <v>2130104</v>
      </c>
      <c r="B861" s="130" t="s">
        <v>812</v>
      </c>
      <c r="C861" s="60">
        <v>3222.81</v>
      </c>
    </row>
    <row r="862" s="1" customFormat="1" customHeight="1" spans="1:3">
      <c r="A862" s="130">
        <v>2130105</v>
      </c>
      <c r="B862" s="130" t="s">
        <v>1440</v>
      </c>
      <c r="C862" s="60">
        <v>0</v>
      </c>
    </row>
    <row r="863" s="1" customFormat="1" customHeight="1" spans="1:3">
      <c r="A863" s="130">
        <v>2130106</v>
      </c>
      <c r="B863" s="130" t="s">
        <v>1441</v>
      </c>
      <c r="C863" s="60">
        <v>705.34</v>
      </c>
    </row>
    <row r="864" s="1" customFormat="1" customHeight="1" spans="1:3">
      <c r="A864" s="130">
        <v>2130108</v>
      </c>
      <c r="B864" s="130" t="s">
        <v>1442</v>
      </c>
      <c r="C864" s="60">
        <v>0</v>
      </c>
    </row>
    <row r="865" s="1" customFormat="1" customHeight="1" spans="1:3">
      <c r="A865" s="130">
        <v>2130109</v>
      </c>
      <c r="B865" s="130" t="s">
        <v>1443</v>
      </c>
      <c r="C865" s="60">
        <v>0</v>
      </c>
    </row>
    <row r="866" s="1" customFormat="1" customHeight="1" spans="1:3">
      <c r="A866" s="130">
        <v>2130110</v>
      </c>
      <c r="B866" s="130" t="s">
        <v>1444</v>
      </c>
      <c r="C866" s="60">
        <v>0</v>
      </c>
    </row>
    <row r="867" s="1" customFormat="1" customHeight="1" spans="1:3">
      <c r="A867" s="130">
        <v>2130111</v>
      </c>
      <c r="B867" s="130" t="s">
        <v>1445</v>
      </c>
      <c r="C867" s="60">
        <v>0</v>
      </c>
    </row>
    <row r="868" s="1" customFormat="1" customHeight="1" spans="1:3">
      <c r="A868" s="130">
        <v>2130112</v>
      </c>
      <c r="B868" s="130" t="s">
        <v>1446</v>
      </c>
      <c r="C868" s="60">
        <v>0</v>
      </c>
    </row>
    <row r="869" s="1" customFormat="1" customHeight="1" spans="1:3">
      <c r="A869" s="130">
        <v>2130114</v>
      </c>
      <c r="B869" s="130" t="s">
        <v>1447</v>
      </c>
      <c r="C869" s="60">
        <v>0</v>
      </c>
    </row>
    <row r="870" s="1" customFormat="1" customHeight="1" spans="1:3">
      <c r="A870" s="130">
        <v>2130119</v>
      </c>
      <c r="B870" s="130" t="s">
        <v>1448</v>
      </c>
      <c r="C870" s="60">
        <v>0</v>
      </c>
    </row>
    <row r="871" s="1" customFormat="1" customHeight="1" spans="1:3">
      <c r="A871" s="130">
        <v>2130120</v>
      </c>
      <c r="B871" s="130" t="s">
        <v>1449</v>
      </c>
      <c r="C871" s="60">
        <v>0</v>
      </c>
    </row>
    <row r="872" s="1" customFormat="1" customHeight="1" spans="1:3">
      <c r="A872" s="130">
        <v>2130121</v>
      </c>
      <c r="B872" s="130" t="s">
        <v>1450</v>
      </c>
      <c r="C872" s="60">
        <v>0</v>
      </c>
    </row>
    <row r="873" s="1" customFormat="1" customHeight="1" spans="1:3">
      <c r="A873" s="130">
        <v>2130122</v>
      </c>
      <c r="B873" s="130" t="s">
        <v>1451</v>
      </c>
      <c r="C873" s="60">
        <v>0</v>
      </c>
    </row>
    <row r="874" s="1" customFormat="1" customHeight="1" spans="1:3">
      <c r="A874" s="130">
        <v>2130124</v>
      </c>
      <c r="B874" s="130" t="s">
        <v>1452</v>
      </c>
      <c r="C874" s="60">
        <v>0</v>
      </c>
    </row>
    <row r="875" s="1" customFormat="1" customHeight="1" spans="1:3">
      <c r="A875" s="130">
        <v>2130125</v>
      </c>
      <c r="B875" s="130" t="s">
        <v>1453</v>
      </c>
      <c r="C875" s="60">
        <v>0</v>
      </c>
    </row>
    <row r="876" s="1" customFormat="1" customHeight="1" spans="1:3">
      <c r="A876" s="130">
        <v>2130126</v>
      </c>
      <c r="B876" s="130" t="s">
        <v>1454</v>
      </c>
      <c r="C876" s="60">
        <v>0</v>
      </c>
    </row>
    <row r="877" s="1" customFormat="1" customHeight="1" spans="1:3">
      <c r="A877" s="130">
        <v>2130135</v>
      </c>
      <c r="B877" s="130" t="s">
        <v>1455</v>
      </c>
      <c r="C877" s="60">
        <v>0</v>
      </c>
    </row>
    <row r="878" s="1" customFormat="1" customHeight="1" spans="1:3">
      <c r="A878" s="130">
        <v>2130142</v>
      </c>
      <c r="B878" s="130" t="s">
        <v>1456</v>
      </c>
      <c r="C878" s="60">
        <v>0</v>
      </c>
    </row>
    <row r="879" s="1" customFormat="1" customHeight="1" spans="1:3">
      <c r="A879" s="130">
        <v>2130148</v>
      </c>
      <c r="B879" s="130" t="s">
        <v>1457</v>
      </c>
      <c r="C879" s="60">
        <v>0</v>
      </c>
    </row>
    <row r="880" s="1" customFormat="1" customHeight="1" spans="1:3">
      <c r="A880" s="130">
        <v>2130152</v>
      </c>
      <c r="B880" s="130" t="s">
        <v>1458</v>
      </c>
      <c r="C880" s="60">
        <v>0</v>
      </c>
    </row>
    <row r="881" s="1" customFormat="1" customHeight="1" spans="1:3">
      <c r="A881" s="130">
        <v>2130199</v>
      </c>
      <c r="B881" s="130" t="s">
        <v>1459</v>
      </c>
      <c r="C881" s="60">
        <v>2941.37</v>
      </c>
    </row>
    <row r="882" s="1" customFormat="1" customHeight="1" spans="1:3">
      <c r="A882" s="130">
        <v>21302</v>
      </c>
      <c r="B882" s="133" t="s">
        <v>1460</v>
      </c>
      <c r="C882" s="60">
        <f>SUM(C883:C906)</f>
        <v>4740.11</v>
      </c>
    </row>
    <row r="883" s="1" customFormat="1" customHeight="1" spans="1:3">
      <c r="A883" s="130">
        <v>2130201</v>
      </c>
      <c r="B883" s="130" t="s">
        <v>803</v>
      </c>
      <c r="C883" s="60">
        <v>306</v>
      </c>
    </row>
    <row r="884" s="1" customFormat="1" customHeight="1" spans="1:3">
      <c r="A884" s="130">
        <v>2130202</v>
      </c>
      <c r="B884" s="130" t="s">
        <v>804</v>
      </c>
      <c r="C884" s="60">
        <v>69.92</v>
      </c>
    </row>
    <row r="885" s="1" customFormat="1" customHeight="1" spans="1:3">
      <c r="A885" s="130">
        <v>2130203</v>
      </c>
      <c r="B885" s="130" t="s">
        <v>805</v>
      </c>
      <c r="C885" s="60"/>
    </row>
    <row r="886" s="1" customFormat="1" customHeight="1" spans="1:3">
      <c r="A886" s="130">
        <v>2130204</v>
      </c>
      <c r="B886" s="130" t="s">
        <v>1461</v>
      </c>
      <c r="C886" s="60">
        <v>3825.03</v>
      </c>
    </row>
    <row r="887" s="1" customFormat="1" customHeight="1" spans="1:3">
      <c r="A887" s="130">
        <v>2130205</v>
      </c>
      <c r="B887" s="130" t="s">
        <v>1462</v>
      </c>
      <c r="C887" s="60"/>
    </row>
    <row r="888" s="1" customFormat="1" customHeight="1" spans="1:3">
      <c r="A888" s="130">
        <v>2130206</v>
      </c>
      <c r="B888" s="130" t="s">
        <v>1463</v>
      </c>
      <c r="C888" s="60"/>
    </row>
    <row r="889" s="1" customFormat="1" customHeight="1" spans="1:3">
      <c r="A889" s="130">
        <v>2130207</v>
      </c>
      <c r="B889" s="130" t="s">
        <v>1464</v>
      </c>
      <c r="C889" s="60">
        <v>85</v>
      </c>
    </row>
    <row r="890" s="1" customFormat="1" customHeight="1" spans="1:3">
      <c r="A890" s="130">
        <v>2130209</v>
      </c>
      <c r="B890" s="130" t="s">
        <v>1465</v>
      </c>
      <c r="C890" s="60"/>
    </row>
    <row r="891" s="1" customFormat="1" customHeight="1" spans="1:3">
      <c r="A891" s="130">
        <v>2130210</v>
      </c>
      <c r="B891" s="130" t="s">
        <v>1466</v>
      </c>
      <c r="C891" s="60"/>
    </row>
    <row r="892" s="1" customFormat="1" customHeight="1" spans="1:3">
      <c r="A892" s="130">
        <v>2130211</v>
      </c>
      <c r="B892" s="130" t="s">
        <v>1467</v>
      </c>
      <c r="C892" s="60"/>
    </row>
    <row r="893" s="1" customFormat="1" customHeight="1" spans="1:3">
      <c r="A893" s="130">
        <v>2130212</v>
      </c>
      <c r="B893" s="130" t="s">
        <v>1468</v>
      </c>
      <c r="C893" s="60"/>
    </row>
    <row r="894" s="1" customFormat="1" customHeight="1" spans="1:3">
      <c r="A894" s="130">
        <v>2130213</v>
      </c>
      <c r="B894" s="130" t="s">
        <v>1469</v>
      </c>
      <c r="C894" s="60">
        <v>16</v>
      </c>
    </row>
    <row r="895" s="1" customFormat="1" customHeight="1" spans="1:3">
      <c r="A895" s="130">
        <v>2130217</v>
      </c>
      <c r="B895" s="130" t="s">
        <v>1470</v>
      </c>
      <c r="C895" s="60">
        <v>140.66</v>
      </c>
    </row>
    <row r="896" s="1" customFormat="1" customHeight="1" spans="1:3">
      <c r="A896" s="130">
        <v>2130220</v>
      </c>
      <c r="B896" s="130" t="s">
        <v>1471</v>
      </c>
      <c r="C896" s="60"/>
    </row>
    <row r="897" s="1" customFormat="1" customHeight="1" spans="1:3">
      <c r="A897" s="130">
        <v>2130221</v>
      </c>
      <c r="B897" s="130" t="s">
        <v>1472</v>
      </c>
      <c r="C897" s="60"/>
    </row>
    <row r="898" s="1" customFormat="1" customHeight="1" spans="1:3">
      <c r="A898" s="130">
        <v>2130223</v>
      </c>
      <c r="B898" s="130" t="s">
        <v>1473</v>
      </c>
      <c r="C898" s="60"/>
    </row>
    <row r="899" s="1" customFormat="1" customHeight="1" spans="1:3">
      <c r="A899" s="130">
        <v>2130226</v>
      </c>
      <c r="B899" s="130" t="s">
        <v>1474</v>
      </c>
      <c r="C899" s="60"/>
    </row>
    <row r="900" s="1" customFormat="1" customHeight="1" spans="1:3">
      <c r="A900" s="130">
        <v>2130227</v>
      </c>
      <c r="B900" s="130" t="s">
        <v>1475</v>
      </c>
      <c r="C900" s="60">
        <v>297.5</v>
      </c>
    </row>
    <row r="901" s="1" customFormat="1" customHeight="1" spans="1:3">
      <c r="A901" s="130">
        <v>2130232</v>
      </c>
      <c r="B901" s="130" t="s">
        <v>1476</v>
      </c>
      <c r="C901" s="60"/>
    </row>
    <row r="902" s="1" customFormat="1" customHeight="1" spans="1:3">
      <c r="A902" s="130">
        <v>2130234</v>
      </c>
      <c r="B902" s="130" t="s">
        <v>1477</v>
      </c>
      <c r="C902" s="60"/>
    </row>
    <row r="903" s="1" customFormat="1" customHeight="1" spans="1:3">
      <c r="A903" s="130">
        <v>2130235</v>
      </c>
      <c r="B903" s="130" t="s">
        <v>1478</v>
      </c>
      <c r="C903" s="60"/>
    </row>
    <row r="904" s="1" customFormat="1" customHeight="1" spans="1:3">
      <c r="A904" s="130">
        <v>2130236</v>
      </c>
      <c r="B904" s="130" t="s">
        <v>1479</v>
      </c>
      <c r="C904" s="60"/>
    </row>
    <row r="905" s="1" customFormat="1" customHeight="1" spans="1:3">
      <c r="A905" s="130">
        <v>2130237</v>
      </c>
      <c r="B905" s="130" t="s">
        <v>1480</v>
      </c>
      <c r="C905" s="60"/>
    </row>
    <row r="906" s="1" customFormat="1" customHeight="1" spans="1:3">
      <c r="A906" s="130">
        <v>2130299</v>
      </c>
      <c r="B906" s="130" t="s">
        <v>1481</v>
      </c>
      <c r="C906" s="60"/>
    </row>
    <row r="907" s="1" customFormat="1" customHeight="1" spans="1:3">
      <c r="A907" s="130">
        <v>21303</v>
      </c>
      <c r="B907" s="133" t="s">
        <v>1482</v>
      </c>
      <c r="C907" s="60">
        <f>SUM(C908:C932)</f>
        <v>6272.19</v>
      </c>
    </row>
    <row r="908" s="1" customFormat="1" customHeight="1" spans="1:3">
      <c r="A908" s="130">
        <v>2130301</v>
      </c>
      <c r="B908" s="130" t="s">
        <v>803</v>
      </c>
      <c r="C908" s="60">
        <v>242.6</v>
      </c>
    </row>
    <row r="909" s="1" customFormat="1" customHeight="1" spans="1:3">
      <c r="A909" s="130">
        <v>2130302</v>
      </c>
      <c r="B909" s="130" t="s">
        <v>804</v>
      </c>
      <c r="C909" s="60">
        <v>26.22</v>
      </c>
    </row>
    <row r="910" s="1" customFormat="1" customHeight="1" spans="1:3">
      <c r="A910" s="130">
        <v>2130303</v>
      </c>
      <c r="B910" s="130" t="s">
        <v>805</v>
      </c>
      <c r="C910" s="60">
        <v>26.22</v>
      </c>
    </row>
    <row r="911" s="1" customFormat="1" customHeight="1" spans="1:3">
      <c r="A911" s="130">
        <v>2130304</v>
      </c>
      <c r="B911" s="130" t="s">
        <v>1483</v>
      </c>
      <c r="C911" s="60"/>
    </row>
    <row r="912" s="1" customFormat="1" customHeight="1" spans="1:3">
      <c r="A912" s="130">
        <v>2130305</v>
      </c>
      <c r="B912" s="130" t="s">
        <v>1484</v>
      </c>
      <c r="C912" s="60"/>
    </row>
    <row r="913" s="1" customFormat="1" customHeight="1" spans="1:3">
      <c r="A913" s="130">
        <v>2130306</v>
      </c>
      <c r="B913" s="130" t="s">
        <v>1485</v>
      </c>
      <c r="C913" s="60">
        <v>1654.05</v>
      </c>
    </row>
    <row r="914" s="1" customFormat="1" customHeight="1" spans="1:3">
      <c r="A914" s="130">
        <v>2130307</v>
      </c>
      <c r="B914" s="130" t="s">
        <v>1486</v>
      </c>
      <c r="C914" s="60"/>
    </row>
    <row r="915" s="1" customFormat="1" customHeight="1" spans="1:3">
      <c r="A915" s="130">
        <v>2130308</v>
      </c>
      <c r="B915" s="130" t="s">
        <v>1487</v>
      </c>
      <c r="C915" s="60"/>
    </row>
    <row r="916" s="1" customFormat="1" customHeight="1" spans="1:3">
      <c r="A916" s="130">
        <v>2130309</v>
      </c>
      <c r="B916" s="130" t="s">
        <v>1488</v>
      </c>
      <c r="C916" s="60"/>
    </row>
    <row r="917" s="1" customFormat="1" customHeight="1" spans="1:3">
      <c r="A917" s="130">
        <v>2130310</v>
      </c>
      <c r="B917" s="130" t="s">
        <v>1489</v>
      </c>
      <c r="C917" s="60">
        <v>352.18</v>
      </c>
    </row>
    <row r="918" s="1" customFormat="1" customHeight="1" spans="1:3">
      <c r="A918" s="130">
        <v>2130311</v>
      </c>
      <c r="B918" s="130" t="s">
        <v>1490</v>
      </c>
      <c r="C918" s="60">
        <v>167.1</v>
      </c>
    </row>
    <row r="919" s="1" customFormat="1" customHeight="1" spans="1:3">
      <c r="A919" s="130">
        <v>2130312</v>
      </c>
      <c r="B919" s="130" t="s">
        <v>1491</v>
      </c>
      <c r="C919" s="60">
        <v>216.68</v>
      </c>
    </row>
    <row r="920" s="1" customFormat="1" customHeight="1" spans="1:3">
      <c r="A920" s="130">
        <v>2130313</v>
      </c>
      <c r="B920" s="130" t="s">
        <v>1492</v>
      </c>
      <c r="C920" s="60"/>
    </row>
    <row r="921" s="1" customFormat="1" customHeight="1" spans="1:3">
      <c r="A921" s="130">
        <v>2130314</v>
      </c>
      <c r="B921" s="130" t="s">
        <v>1493</v>
      </c>
      <c r="C921" s="60">
        <v>65</v>
      </c>
    </row>
    <row r="922" s="1" customFormat="1" customHeight="1" spans="1:3">
      <c r="A922" s="130">
        <v>2130315</v>
      </c>
      <c r="B922" s="130" t="s">
        <v>1494</v>
      </c>
      <c r="C922" s="60"/>
    </row>
    <row r="923" s="1" customFormat="1" customHeight="1" spans="1:3">
      <c r="A923" s="130">
        <v>2130316</v>
      </c>
      <c r="B923" s="130" t="s">
        <v>1495</v>
      </c>
      <c r="C923" s="60"/>
    </row>
    <row r="924" s="1" customFormat="1" customHeight="1" spans="1:3">
      <c r="A924" s="130">
        <v>2130317</v>
      </c>
      <c r="B924" s="130" t="s">
        <v>1496</v>
      </c>
      <c r="C924" s="60"/>
    </row>
    <row r="925" s="1" customFormat="1" customHeight="1" spans="1:3">
      <c r="A925" s="130">
        <v>2130318</v>
      </c>
      <c r="B925" s="130" t="s">
        <v>1497</v>
      </c>
      <c r="C925" s="60"/>
    </row>
    <row r="926" s="1" customFormat="1" customHeight="1" spans="1:3">
      <c r="A926" s="130">
        <v>2130319</v>
      </c>
      <c r="B926" s="130" t="s">
        <v>1498</v>
      </c>
      <c r="C926" s="60"/>
    </row>
    <row r="927" s="1" customFormat="1" customHeight="1" spans="1:3">
      <c r="A927" s="130">
        <v>2130321</v>
      </c>
      <c r="B927" s="130" t="s">
        <v>1499</v>
      </c>
      <c r="C927" s="60">
        <v>0</v>
      </c>
    </row>
    <row r="928" s="1" customFormat="1" customHeight="1" spans="1:3">
      <c r="A928" s="130">
        <v>2130322</v>
      </c>
      <c r="B928" s="130" t="s">
        <v>1500</v>
      </c>
      <c r="C928" s="60">
        <v>0</v>
      </c>
    </row>
    <row r="929" s="1" customFormat="1" customHeight="1" spans="1:3">
      <c r="A929" s="130">
        <v>2130333</v>
      </c>
      <c r="B929" s="130" t="s">
        <v>1473</v>
      </c>
      <c r="C929" s="60">
        <v>0</v>
      </c>
    </row>
    <row r="930" s="1" customFormat="1" customHeight="1" spans="1:3">
      <c r="A930" s="130">
        <v>2130334</v>
      </c>
      <c r="B930" s="130" t="s">
        <v>1501</v>
      </c>
      <c r="C930" s="60">
        <v>0</v>
      </c>
    </row>
    <row r="931" s="1" customFormat="1" customHeight="1" spans="1:3">
      <c r="A931" s="130">
        <v>2130335</v>
      </c>
      <c r="B931" s="130" t="s">
        <v>1502</v>
      </c>
      <c r="C931" s="60">
        <v>169.86</v>
      </c>
    </row>
    <row r="932" s="1" customFormat="1" customHeight="1" spans="1:3">
      <c r="A932" s="130">
        <v>2130399</v>
      </c>
      <c r="B932" s="130" t="s">
        <v>1503</v>
      </c>
      <c r="C932" s="60">
        <v>3352.28</v>
      </c>
    </row>
    <row r="933" s="1" customFormat="1" customHeight="1" spans="1:3">
      <c r="A933" s="130">
        <v>21304</v>
      </c>
      <c r="B933" s="133" t="s">
        <v>1504</v>
      </c>
      <c r="C933" s="60">
        <f>SUM(C934:C943)</f>
        <v>0</v>
      </c>
    </row>
    <row r="934" s="1" customFormat="1" customHeight="1" spans="1:3">
      <c r="A934" s="130">
        <v>2130401</v>
      </c>
      <c r="B934" s="130" t="s">
        <v>803</v>
      </c>
      <c r="C934" s="60">
        <v>0</v>
      </c>
    </row>
    <row r="935" s="1" customFormat="1" customHeight="1" spans="1:3">
      <c r="A935" s="130">
        <v>2130402</v>
      </c>
      <c r="B935" s="130" t="s">
        <v>804</v>
      </c>
      <c r="C935" s="60">
        <v>0</v>
      </c>
    </row>
    <row r="936" s="1" customFormat="1" customHeight="1" spans="1:3">
      <c r="A936" s="130">
        <v>2130403</v>
      </c>
      <c r="B936" s="130" t="s">
        <v>805</v>
      </c>
      <c r="C936" s="60">
        <v>0</v>
      </c>
    </row>
    <row r="937" s="1" customFormat="1" customHeight="1" spans="1:3">
      <c r="A937" s="130">
        <v>2130404</v>
      </c>
      <c r="B937" s="130" t="s">
        <v>1505</v>
      </c>
      <c r="C937" s="60">
        <v>0</v>
      </c>
    </row>
    <row r="938" s="1" customFormat="1" customHeight="1" spans="1:3">
      <c r="A938" s="130">
        <v>2130405</v>
      </c>
      <c r="B938" s="130" t="s">
        <v>1506</v>
      </c>
      <c r="C938" s="60">
        <v>0</v>
      </c>
    </row>
    <row r="939" s="1" customFormat="1" customHeight="1" spans="1:3">
      <c r="A939" s="130">
        <v>2130406</v>
      </c>
      <c r="B939" s="130" t="s">
        <v>1507</v>
      </c>
      <c r="C939" s="60">
        <v>0</v>
      </c>
    </row>
    <row r="940" s="1" customFormat="1" customHeight="1" spans="1:3">
      <c r="A940" s="130">
        <v>2130407</v>
      </c>
      <c r="B940" s="130" t="s">
        <v>1508</v>
      </c>
      <c r="C940" s="60">
        <v>0</v>
      </c>
    </row>
    <row r="941" s="1" customFormat="1" customHeight="1" spans="1:3">
      <c r="A941" s="130">
        <v>2130408</v>
      </c>
      <c r="B941" s="130" t="s">
        <v>1509</v>
      </c>
      <c r="C941" s="60">
        <v>0</v>
      </c>
    </row>
    <row r="942" s="1" customFormat="1" customHeight="1" spans="1:3">
      <c r="A942" s="130">
        <v>2130409</v>
      </c>
      <c r="B942" s="130" t="s">
        <v>1510</v>
      </c>
      <c r="C942" s="60">
        <v>0</v>
      </c>
    </row>
    <row r="943" s="1" customFormat="1" customHeight="1" spans="1:3">
      <c r="A943" s="130">
        <v>2130499</v>
      </c>
      <c r="B943" s="130" t="s">
        <v>1511</v>
      </c>
      <c r="C943" s="60">
        <v>0</v>
      </c>
    </row>
    <row r="944" s="1" customFormat="1" customHeight="1" spans="1:3">
      <c r="A944" s="130">
        <v>21305</v>
      </c>
      <c r="B944" s="133" t="s">
        <v>1512</v>
      </c>
      <c r="C944" s="60">
        <f>SUM(C945:C954)</f>
        <v>615.52</v>
      </c>
    </row>
    <row r="945" s="1" customFormat="1" customHeight="1" spans="1:3">
      <c r="A945" s="130">
        <v>2130501</v>
      </c>
      <c r="B945" s="130" t="s">
        <v>803</v>
      </c>
      <c r="C945" s="60">
        <v>469.92</v>
      </c>
    </row>
    <row r="946" s="1" customFormat="1" customHeight="1" spans="1:3">
      <c r="A946" s="130">
        <v>2130502</v>
      </c>
      <c r="B946" s="130" t="s">
        <v>804</v>
      </c>
      <c r="C946" s="60">
        <v>0</v>
      </c>
    </row>
    <row r="947" s="1" customFormat="1" customHeight="1" spans="1:3">
      <c r="A947" s="130">
        <v>2130503</v>
      </c>
      <c r="B947" s="130" t="s">
        <v>805</v>
      </c>
      <c r="C947" s="60">
        <v>0</v>
      </c>
    </row>
    <row r="948" s="1" customFormat="1" customHeight="1" spans="1:3">
      <c r="A948" s="130">
        <v>2130504</v>
      </c>
      <c r="B948" s="130" t="s">
        <v>1513</v>
      </c>
      <c r="C948" s="60">
        <v>0</v>
      </c>
    </row>
    <row r="949" s="1" customFormat="1" customHeight="1" spans="1:3">
      <c r="A949" s="130">
        <v>2130505</v>
      </c>
      <c r="B949" s="130" t="s">
        <v>1514</v>
      </c>
      <c r="C949" s="60">
        <v>0</v>
      </c>
    </row>
    <row r="950" s="1" customFormat="1" customHeight="1" spans="1:3">
      <c r="A950" s="130">
        <v>2130506</v>
      </c>
      <c r="B950" s="130" t="s">
        <v>1515</v>
      </c>
      <c r="C950" s="60">
        <v>0</v>
      </c>
    </row>
    <row r="951" s="1" customFormat="1" customHeight="1" spans="1:3">
      <c r="A951" s="130">
        <v>2130507</v>
      </c>
      <c r="B951" s="130" t="s">
        <v>1516</v>
      </c>
      <c r="C951" s="60">
        <v>0</v>
      </c>
    </row>
    <row r="952" s="1" customFormat="1" customHeight="1" spans="1:3">
      <c r="A952" s="130">
        <v>2130508</v>
      </c>
      <c r="B952" s="130" t="s">
        <v>1517</v>
      </c>
      <c r="C952" s="60">
        <v>0</v>
      </c>
    </row>
    <row r="953" s="1" customFormat="1" customHeight="1" spans="1:3">
      <c r="A953" s="130">
        <v>2130550</v>
      </c>
      <c r="B953" s="130" t="s">
        <v>1518</v>
      </c>
      <c r="C953" s="60">
        <v>0</v>
      </c>
    </row>
    <row r="954" s="1" customFormat="1" customHeight="1" spans="1:3">
      <c r="A954" s="130">
        <v>2130599</v>
      </c>
      <c r="B954" s="130" t="s">
        <v>1519</v>
      </c>
      <c r="C954" s="60">
        <v>145.6</v>
      </c>
    </row>
    <row r="955" s="1" customFormat="1" customHeight="1" spans="1:3">
      <c r="A955" s="130">
        <v>21306</v>
      </c>
      <c r="B955" s="133" t="s">
        <v>1520</v>
      </c>
      <c r="C955" s="60">
        <f>SUM(C956:C960)</f>
        <v>0</v>
      </c>
    </row>
    <row r="956" s="1" customFormat="1" customHeight="1" spans="1:3">
      <c r="A956" s="130">
        <v>2130601</v>
      </c>
      <c r="B956" s="130" t="s">
        <v>1097</v>
      </c>
      <c r="C956" s="60">
        <v>0</v>
      </c>
    </row>
    <row r="957" s="1" customFormat="1" customHeight="1" spans="1:3">
      <c r="A957" s="130">
        <v>2130602</v>
      </c>
      <c r="B957" s="130" t="s">
        <v>1521</v>
      </c>
      <c r="C957" s="60"/>
    </row>
    <row r="958" s="1" customFormat="1" customHeight="1" spans="1:3">
      <c r="A958" s="130">
        <v>2130603</v>
      </c>
      <c r="B958" s="130" t="s">
        <v>1522</v>
      </c>
      <c r="C958" s="60">
        <v>0</v>
      </c>
    </row>
    <row r="959" s="1" customFormat="1" customHeight="1" spans="1:3">
      <c r="A959" s="130">
        <v>2130604</v>
      </c>
      <c r="B959" s="130" t="s">
        <v>1523</v>
      </c>
      <c r="C959" s="60">
        <v>0</v>
      </c>
    </row>
    <row r="960" s="1" customFormat="1" customHeight="1" spans="1:3">
      <c r="A960" s="130">
        <v>2130699</v>
      </c>
      <c r="B960" s="130" t="s">
        <v>1524</v>
      </c>
      <c r="C960" s="60">
        <v>0</v>
      </c>
    </row>
    <row r="961" s="1" customFormat="1" customHeight="1" spans="1:3">
      <c r="A961" s="130">
        <v>21307</v>
      </c>
      <c r="B961" s="133" t="s">
        <v>1525</v>
      </c>
      <c r="C961" s="60">
        <f>SUM(C962:C967)</f>
        <v>0</v>
      </c>
    </row>
    <row r="962" s="1" customFormat="1" customHeight="1" spans="1:3">
      <c r="A962" s="130">
        <v>2130701</v>
      </c>
      <c r="B962" s="130" t="s">
        <v>1526</v>
      </c>
      <c r="C962" s="60"/>
    </row>
    <row r="963" s="1" customFormat="1" customHeight="1" spans="1:3">
      <c r="A963" s="130">
        <v>2130704</v>
      </c>
      <c r="B963" s="130" t="s">
        <v>1527</v>
      </c>
      <c r="C963" s="60"/>
    </row>
    <row r="964" s="1" customFormat="1" customHeight="1" spans="1:3">
      <c r="A964" s="130">
        <v>2130705</v>
      </c>
      <c r="B964" s="130" t="s">
        <v>1528</v>
      </c>
      <c r="C964" s="60"/>
    </row>
    <row r="965" s="1" customFormat="1" customHeight="1" spans="1:3">
      <c r="A965" s="130">
        <v>2130706</v>
      </c>
      <c r="B965" s="130" t="s">
        <v>1529</v>
      </c>
      <c r="C965" s="60"/>
    </row>
    <row r="966" s="1" customFormat="1" customHeight="1" spans="1:3">
      <c r="A966" s="130">
        <v>2130707</v>
      </c>
      <c r="B966" s="130" t="s">
        <v>1530</v>
      </c>
      <c r="C966" s="60"/>
    </row>
    <row r="967" s="1" customFormat="1" customHeight="1" spans="1:3">
      <c r="A967" s="130">
        <v>2130799</v>
      </c>
      <c r="B967" s="130" t="s">
        <v>1531</v>
      </c>
      <c r="C967" s="60"/>
    </row>
    <row r="968" s="1" customFormat="1" customHeight="1" spans="1:3">
      <c r="A968" s="130">
        <v>21308</v>
      </c>
      <c r="B968" s="133" t="s">
        <v>1532</v>
      </c>
      <c r="C968" s="60">
        <f>SUM(C969:C974)</f>
        <v>0</v>
      </c>
    </row>
    <row r="969" s="1" customFormat="1" customHeight="1" spans="1:3">
      <c r="A969" s="130">
        <v>2130801</v>
      </c>
      <c r="B969" s="130" t="s">
        <v>1533</v>
      </c>
      <c r="C969" s="60"/>
    </row>
    <row r="970" s="1" customFormat="1" customHeight="1" spans="1:3">
      <c r="A970" s="130">
        <v>2130802</v>
      </c>
      <c r="B970" s="130" t="s">
        <v>1534</v>
      </c>
      <c r="C970" s="60"/>
    </row>
    <row r="971" s="1" customFormat="1" customHeight="1" spans="1:3">
      <c r="A971" s="130">
        <v>2130803</v>
      </c>
      <c r="B971" s="130" t="s">
        <v>1535</v>
      </c>
      <c r="C971" s="60"/>
    </row>
    <row r="972" s="1" customFormat="1" customHeight="1" spans="1:3">
      <c r="A972" s="130">
        <v>2130804</v>
      </c>
      <c r="B972" s="130" t="s">
        <v>1536</v>
      </c>
      <c r="C972" s="60"/>
    </row>
    <row r="973" s="1" customFormat="1" customHeight="1" spans="1:3">
      <c r="A973" s="130">
        <v>2130805</v>
      </c>
      <c r="B973" s="130" t="s">
        <v>1537</v>
      </c>
      <c r="C973" s="60"/>
    </row>
    <row r="974" s="1" customFormat="1" customHeight="1" spans="1:3">
      <c r="A974" s="130">
        <v>2130899</v>
      </c>
      <c r="B974" s="130" t="s">
        <v>1538</v>
      </c>
      <c r="C974" s="60"/>
    </row>
    <row r="975" s="1" customFormat="1" customHeight="1" spans="1:3">
      <c r="A975" s="130">
        <v>21309</v>
      </c>
      <c r="B975" s="133" t="s">
        <v>1539</v>
      </c>
      <c r="C975" s="60">
        <f>SUM(C976:C977)</f>
        <v>0</v>
      </c>
    </row>
    <row r="976" s="1" customFormat="1" customHeight="1" spans="1:3">
      <c r="A976" s="130">
        <v>2130901</v>
      </c>
      <c r="B976" s="130" t="s">
        <v>1540</v>
      </c>
      <c r="C976" s="60">
        <v>0</v>
      </c>
    </row>
    <row r="977" s="1" customFormat="1" customHeight="1" spans="1:3">
      <c r="A977" s="130">
        <v>2130999</v>
      </c>
      <c r="B977" s="130" t="s">
        <v>1541</v>
      </c>
      <c r="C977" s="60">
        <v>0</v>
      </c>
    </row>
    <row r="978" s="1" customFormat="1" customHeight="1" spans="1:3">
      <c r="A978" s="130">
        <v>21399</v>
      </c>
      <c r="B978" s="133" t="s">
        <v>1542</v>
      </c>
      <c r="C978" s="60">
        <f>C979+C980</f>
        <v>0</v>
      </c>
    </row>
    <row r="979" s="1" customFormat="1" customHeight="1" spans="1:3">
      <c r="A979" s="130">
        <v>2139901</v>
      </c>
      <c r="B979" s="130" t="s">
        <v>1543</v>
      </c>
      <c r="C979" s="60">
        <v>0</v>
      </c>
    </row>
    <row r="980" s="1" customFormat="1" customHeight="1" spans="1:3">
      <c r="A980" s="130">
        <v>2139999</v>
      </c>
      <c r="B980" s="130" t="s">
        <v>1544</v>
      </c>
      <c r="C980" s="60"/>
    </row>
    <row r="981" s="1" customFormat="1" customHeight="1" spans="1:3">
      <c r="A981" s="130">
        <v>214</v>
      </c>
      <c r="B981" s="133" t="s">
        <v>1545</v>
      </c>
      <c r="C981" s="60">
        <f>SUM(C982,C1005,C1015,C1025,C1030,C1037,C1042)</f>
        <v>3191</v>
      </c>
    </row>
    <row r="982" s="1" customFormat="1" customHeight="1" spans="1:3">
      <c r="A982" s="130">
        <v>21401</v>
      </c>
      <c r="B982" s="133" t="s">
        <v>1546</v>
      </c>
      <c r="C982" s="60">
        <f>SUM(C983:C1004)</f>
        <v>3191</v>
      </c>
    </row>
    <row r="983" s="1" customFormat="1" customHeight="1" spans="1:3">
      <c r="A983" s="130">
        <v>2140101</v>
      </c>
      <c r="B983" s="130" t="s">
        <v>803</v>
      </c>
      <c r="C983" s="60">
        <v>1624.25</v>
      </c>
    </row>
    <row r="984" s="1" customFormat="1" customHeight="1" spans="1:3">
      <c r="A984" s="130">
        <v>2140102</v>
      </c>
      <c r="B984" s="130" t="s">
        <v>804</v>
      </c>
      <c r="C984" s="60">
        <v>0</v>
      </c>
    </row>
    <row r="985" s="1" customFormat="1" customHeight="1" spans="1:3">
      <c r="A985" s="130">
        <v>2140103</v>
      </c>
      <c r="B985" s="130" t="s">
        <v>805</v>
      </c>
      <c r="C985" s="60"/>
    </row>
    <row r="986" s="1" customFormat="1" customHeight="1" spans="1:3">
      <c r="A986" s="130">
        <v>2140104</v>
      </c>
      <c r="B986" s="130" t="s">
        <v>1547</v>
      </c>
      <c r="C986" s="60"/>
    </row>
    <row r="987" s="1" customFormat="1" customHeight="1" spans="1:3">
      <c r="A987" s="130">
        <v>2140106</v>
      </c>
      <c r="B987" s="130" t="s">
        <v>1548</v>
      </c>
      <c r="C987" s="60">
        <v>758.25</v>
      </c>
    </row>
    <row r="988" s="1" customFormat="1" customHeight="1" spans="1:3">
      <c r="A988" s="130">
        <v>2140109</v>
      </c>
      <c r="B988" s="130" t="s">
        <v>1549</v>
      </c>
      <c r="C988" s="60"/>
    </row>
    <row r="989" s="1" customFormat="1" customHeight="1" spans="1:3">
      <c r="A989" s="130">
        <v>2140110</v>
      </c>
      <c r="B989" s="130" t="s">
        <v>1550</v>
      </c>
      <c r="C989" s="60"/>
    </row>
    <row r="990" s="1" customFormat="1" customHeight="1" spans="1:3">
      <c r="A990" s="130">
        <v>2140111</v>
      </c>
      <c r="B990" s="130" t="s">
        <v>1551</v>
      </c>
      <c r="C990" s="60"/>
    </row>
    <row r="991" s="1" customFormat="1" customHeight="1" spans="1:3">
      <c r="A991" s="130">
        <v>2140112</v>
      </c>
      <c r="B991" s="130" t="s">
        <v>1552</v>
      </c>
      <c r="C991" s="60"/>
    </row>
    <row r="992" s="1" customFormat="1" customHeight="1" spans="1:3">
      <c r="A992" s="130">
        <v>2140114</v>
      </c>
      <c r="B992" s="130" t="s">
        <v>1553</v>
      </c>
      <c r="C992" s="60"/>
    </row>
    <row r="993" s="1" customFormat="1" customHeight="1" spans="1:3">
      <c r="A993" s="130">
        <v>2140122</v>
      </c>
      <c r="B993" s="130" t="s">
        <v>1554</v>
      </c>
      <c r="C993" s="60">
        <v>0</v>
      </c>
    </row>
    <row r="994" s="1" customFormat="1" customHeight="1" spans="1:3">
      <c r="A994" s="130">
        <v>2140123</v>
      </c>
      <c r="B994" s="130" t="s">
        <v>1555</v>
      </c>
      <c r="C994" s="60">
        <v>0</v>
      </c>
    </row>
    <row r="995" s="1" customFormat="1" customHeight="1" spans="1:3">
      <c r="A995" s="130">
        <v>2140127</v>
      </c>
      <c r="B995" s="130" t="s">
        <v>1556</v>
      </c>
      <c r="C995" s="60">
        <v>0</v>
      </c>
    </row>
    <row r="996" s="1" customFormat="1" customHeight="1" spans="1:3">
      <c r="A996" s="130">
        <v>2140128</v>
      </c>
      <c r="B996" s="130" t="s">
        <v>1557</v>
      </c>
      <c r="C996" s="60">
        <v>0</v>
      </c>
    </row>
    <row r="997" s="1" customFormat="1" customHeight="1" spans="1:3">
      <c r="A997" s="130">
        <v>2140129</v>
      </c>
      <c r="B997" s="130" t="s">
        <v>1558</v>
      </c>
      <c r="C997" s="60">
        <v>0</v>
      </c>
    </row>
    <row r="998" s="1" customFormat="1" customHeight="1" spans="1:3">
      <c r="A998" s="130">
        <v>2140130</v>
      </c>
      <c r="B998" s="130" t="s">
        <v>1559</v>
      </c>
      <c r="C998" s="60">
        <v>0</v>
      </c>
    </row>
    <row r="999" s="1" customFormat="1" customHeight="1" spans="1:3">
      <c r="A999" s="130">
        <v>2140131</v>
      </c>
      <c r="B999" s="130" t="s">
        <v>1560</v>
      </c>
      <c r="C999" s="60">
        <v>0</v>
      </c>
    </row>
    <row r="1000" s="1" customFormat="1" customHeight="1" spans="1:3">
      <c r="A1000" s="130">
        <v>2140133</v>
      </c>
      <c r="B1000" s="130" t="s">
        <v>1561</v>
      </c>
      <c r="C1000" s="60">
        <v>0</v>
      </c>
    </row>
    <row r="1001" s="1" customFormat="1" customHeight="1" spans="1:3">
      <c r="A1001" s="130">
        <v>2140136</v>
      </c>
      <c r="B1001" s="130" t="s">
        <v>1562</v>
      </c>
      <c r="C1001" s="60">
        <v>0</v>
      </c>
    </row>
    <row r="1002" s="1" customFormat="1" customHeight="1" spans="1:3">
      <c r="A1002" s="130">
        <v>2140138</v>
      </c>
      <c r="B1002" s="130" t="s">
        <v>1563</v>
      </c>
      <c r="C1002" s="60">
        <v>0</v>
      </c>
    </row>
    <row r="1003" s="1" customFormat="1" customHeight="1" spans="1:3">
      <c r="A1003" s="130">
        <v>2140139</v>
      </c>
      <c r="B1003" s="130" t="s">
        <v>1564</v>
      </c>
      <c r="C1003" s="60">
        <v>0</v>
      </c>
    </row>
    <row r="1004" s="1" customFormat="1" customHeight="1" spans="1:3">
      <c r="A1004" s="130">
        <v>2140199</v>
      </c>
      <c r="B1004" s="130" t="s">
        <v>1565</v>
      </c>
      <c r="C1004" s="60">
        <v>808.5</v>
      </c>
    </row>
    <row r="1005" s="1" customFormat="1" customHeight="1" spans="1:3">
      <c r="A1005" s="130">
        <v>21402</v>
      </c>
      <c r="B1005" s="133" t="s">
        <v>1566</v>
      </c>
      <c r="C1005" s="60">
        <f>SUM(C1006:C1014)</f>
        <v>0</v>
      </c>
    </row>
    <row r="1006" s="1" customFormat="1" customHeight="1" spans="1:3">
      <c r="A1006" s="130">
        <v>2140201</v>
      </c>
      <c r="B1006" s="130" t="s">
        <v>803</v>
      </c>
      <c r="C1006" s="60">
        <v>0</v>
      </c>
    </row>
    <row r="1007" s="1" customFormat="1" customHeight="1" spans="1:3">
      <c r="A1007" s="130">
        <v>2140202</v>
      </c>
      <c r="B1007" s="130" t="s">
        <v>804</v>
      </c>
      <c r="C1007" s="60">
        <v>0</v>
      </c>
    </row>
    <row r="1008" s="1" customFormat="1" customHeight="1" spans="1:3">
      <c r="A1008" s="130">
        <v>2140203</v>
      </c>
      <c r="B1008" s="130" t="s">
        <v>805</v>
      </c>
      <c r="C1008" s="60">
        <v>0</v>
      </c>
    </row>
    <row r="1009" s="1" customFormat="1" customHeight="1" spans="1:3">
      <c r="A1009" s="130">
        <v>2140204</v>
      </c>
      <c r="B1009" s="130" t="s">
        <v>1567</v>
      </c>
      <c r="C1009" s="60">
        <v>0</v>
      </c>
    </row>
    <row r="1010" s="1" customFormat="1" customHeight="1" spans="1:3">
      <c r="A1010" s="130">
        <v>2140205</v>
      </c>
      <c r="B1010" s="130" t="s">
        <v>1568</v>
      </c>
      <c r="C1010" s="60">
        <v>0</v>
      </c>
    </row>
    <row r="1011" s="1" customFormat="1" customHeight="1" spans="1:3">
      <c r="A1011" s="130">
        <v>2140206</v>
      </c>
      <c r="B1011" s="130" t="s">
        <v>1569</v>
      </c>
      <c r="C1011" s="60">
        <v>0</v>
      </c>
    </row>
    <row r="1012" s="1" customFormat="1" customHeight="1" spans="1:3">
      <c r="A1012" s="130">
        <v>2140207</v>
      </c>
      <c r="B1012" s="130" t="s">
        <v>1570</v>
      </c>
      <c r="C1012" s="60">
        <v>0</v>
      </c>
    </row>
    <row r="1013" s="1" customFormat="1" customHeight="1" spans="1:3">
      <c r="A1013" s="130">
        <v>2140208</v>
      </c>
      <c r="B1013" s="130" t="s">
        <v>1571</v>
      </c>
      <c r="C1013" s="60">
        <v>0</v>
      </c>
    </row>
    <row r="1014" s="1" customFormat="1" customHeight="1" spans="1:3">
      <c r="A1014" s="130">
        <v>2140299</v>
      </c>
      <c r="B1014" s="130" t="s">
        <v>1572</v>
      </c>
      <c r="C1014" s="60">
        <v>0</v>
      </c>
    </row>
    <row r="1015" s="1" customFormat="1" customHeight="1" spans="1:3">
      <c r="A1015" s="130">
        <v>21403</v>
      </c>
      <c r="B1015" s="133" t="s">
        <v>1573</v>
      </c>
      <c r="C1015" s="60">
        <f>SUM(C1016:C1024)</f>
        <v>0</v>
      </c>
    </row>
    <row r="1016" s="1" customFormat="1" customHeight="1" spans="1:3">
      <c r="A1016" s="130">
        <v>2140301</v>
      </c>
      <c r="B1016" s="130" t="s">
        <v>803</v>
      </c>
      <c r="C1016" s="60">
        <v>0</v>
      </c>
    </row>
    <row r="1017" s="1" customFormat="1" customHeight="1" spans="1:3">
      <c r="A1017" s="130">
        <v>2140302</v>
      </c>
      <c r="B1017" s="130" t="s">
        <v>804</v>
      </c>
      <c r="C1017" s="60">
        <v>0</v>
      </c>
    </row>
    <row r="1018" s="1" customFormat="1" customHeight="1" spans="1:3">
      <c r="A1018" s="130">
        <v>2140303</v>
      </c>
      <c r="B1018" s="130" t="s">
        <v>805</v>
      </c>
      <c r="C1018" s="60">
        <v>0</v>
      </c>
    </row>
    <row r="1019" s="1" customFormat="1" customHeight="1" spans="1:3">
      <c r="A1019" s="130">
        <v>2140304</v>
      </c>
      <c r="B1019" s="130" t="s">
        <v>1574</v>
      </c>
      <c r="C1019" s="60">
        <v>0</v>
      </c>
    </row>
    <row r="1020" s="1" customFormat="1" customHeight="1" spans="1:3">
      <c r="A1020" s="130">
        <v>2140305</v>
      </c>
      <c r="B1020" s="130" t="s">
        <v>1575</v>
      </c>
      <c r="C1020" s="60">
        <v>0</v>
      </c>
    </row>
    <row r="1021" s="1" customFormat="1" customHeight="1" spans="1:3">
      <c r="A1021" s="130">
        <v>2140306</v>
      </c>
      <c r="B1021" s="130" t="s">
        <v>1576</v>
      </c>
      <c r="C1021" s="60">
        <v>0</v>
      </c>
    </row>
    <row r="1022" s="1" customFormat="1" customHeight="1" spans="1:3">
      <c r="A1022" s="130">
        <v>2140307</v>
      </c>
      <c r="B1022" s="130" t="s">
        <v>1577</v>
      </c>
      <c r="C1022" s="60">
        <v>0</v>
      </c>
    </row>
    <row r="1023" s="1" customFormat="1" customHeight="1" spans="1:3">
      <c r="A1023" s="130">
        <v>2140308</v>
      </c>
      <c r="B1023" s="130" t="s">
        <v>1578</v>
      </c>
      <c r="C1023" s="60">
        <v>0</v>
      </c>
    </row>
    <row r="1024" s="1" customFormat="1" customHeight="1" spans="1:3">
      <c r="A1024" s="130">
        <v>2140399</v>
      </c>
      <c r="B1024" s="130" t="s">
        <v>1579</v>
      </c>
      <c r="C1024" s="60">
        <v>0</v>
      </c>
    </row>
    <row r="1025" s="1" customFormat="1" customHeight="1" spans="1:3">
      <c r="A1025" s="130">
        <v>21404</v>
      </c>
      <c r="B1025" s="133" t="s">
        <v>1580</v>
      </c>
      <c r="C1025" s="60">
        <f>SUM(C1026:C1029)</f>
        <v>0</v>
      </c>
    </row>
    <row r="1026" s="1" customFormat="1" customHeight="1" spans="1:3">
      <c r="A1026" s="130">
        <v>2140401</v>
      </c>
      <c r="B1026" s="130" t="s">
        <v>1581</v>
      </c>
      <c r="C1026" s="60"/>
    </row>
    <row r="1027" s="1" customFormat="1" customHeight="1" spans="1:3">
      <c r="A1027" s="130">
        <v>2140402</v>
      </c>
      <c r="B1027" s="130" t="s">
        <v>1582</v>
      </c>
      <c r="C1027" s="60"/>
    </row>
    <row r="1028" s="1" customFormat="1" customHeight="1" spans="1:3">
      <c r="A1028" s="130">
        <v>2140403</v>
      </c>
      <c r="B1028" s="130" t="s">
        <v>1583</v>
      </c>
      <c r="C1028" s="60"/>
    </row>
    <row r="1029" s="1" customFormat="1" customHeight="1" spans="1:3">
      <c r="A1029" s="130">
        <v>2140499</v>
      </c>
      <c r="B1029" s="130" t="s">
        <v>1584</v>
      </c>
      <c r="C1029" s="60">
        <v>0</v>
      </c>
    </row>
    <row r="1030" s="1" customFormat="1" customHeight="1" spans="1:3">
      <c r="A1030" s="130">
        <v>21405</v>
      </c>
      <c r="B1030" s="133" t="s">
        <v>1585</v>
      </c>
      <c r="C1030" s="60">
        <f>SUM(C1031:C1036)</f>
        <v>0</v>
      </c>
    </row>
    <row r="1031" s="1" customFormat="1" customHeight="1" spans="1:3">
      <c r="A1031" s="130">
        <v>2140501</v>
      </c>
      <c r="B1031" s="130" t="s">
        <v>803</v>
      </c>
      <c r="C1031" s="60">
        <v>0</v>
      </c>
    </row>
    <row r="1032" s="1" customFormat="1" customHeight="1" spans="1:3">
      <c r="A1032" s="130">
        <v>2140502</v>
      </c>
      <c r="B1032" s="130" t="s">
        <v>804</v>
      </c>
      <c r="C1032" s="60">
        <v>0</v>
      </c>
    </row>
    <row r="1033" s="1" customFormat="1" customHeight="1" spans="1:3">
      <c r="A1033" s="130">
        <v>2140503</v>
      </c>
      <c r="B1033" s="130" t="s">
        <v>805</v>
      </c>
      <c r="C1033" s="60">
        <v>0</v>
      </c>
    </row>
    <row r="1034" s="1" customFormat="1" customHeight="1" spans="1:3">
      <c r="A1034" s="130">
        <v>2140504</v>
      </c>
      <c r="B1034" s="130" t="s">
        <v>1571</v>
      </c>
      <c r="C1034" s="60">
        <v>0</v>
      </c>
    </row>
    <row r="1035" s="1" customFormat="1" customHeight="1" spans="1:3">
      <c r="A1035" s="130">
        <v>2140505</v>
      </c>
      <c r="B1035" s="130" t="s">
        <v>1586</v>
      </c>
      <c r="C1035" s="60">
        <v>0</v>
      </c>
    </row>
    <row r="1036" s="1" customFormat="1" customHeight="1" spans="1:3">
      <c r="A1036" s="130">
        <v>2140599</v>
      </c>
      <c r="B1036" s="130" t="s">
        <v>1587</v>
      </c>
      <c r="C1036" s="60">
        <v>0</v>
      </c>
    </row>
    <row r="1037" s="1" customFormat="1" customHeight="1" spans="1:3">
      <c r="A1037" s="130">
        <v>21406</v>
      </c>
      <c r="B1037" s="133" t="s">
        <v>1588</v>
      </c>
      <c r="C1037" s="60">
        <f>SUM(C1038:C1041)</f>
        <v>0</v>
      </c>
    </row>
    <row r="1038" s="1" customFormat="1" customHeight="1" spans="1:3">
      <c r="A1038" s="130">
        <v>2140601</v>
      </c>
      <c r="B1038" s="130" t="s">
        <v>1589</v>
      </c>
      <c r="C1038" s="60">
        <v>0</v>
      </c>
    </row>
    <row r="1039" s="1" customFormat="1" customHeight="1" spans="1:3">
      <c r="A1039" s="130">
        <v>2140602</v>
      </c>
      <c r="B1039" s="130" t="s">
        <v>1590</v>
      </c>
      <c r="C1039" s="60">
        <v>0</v>
      </c>
    </row>
    <row r="1040" s="1" customFormat="1" customHeight="1" spans="1:3">
      <c r="A1040" s="130">
        <v>2140603</v>
      </c>
      <c r="B1040" s="130" t="s">
        <v>1591</v>
      </c>
      <c r="C1040" s="60">
        <v>0</v>
      </c>
    </row>
    <row r="1041" s="1" customFormat="1" customHeight="1" spans="1:3">
      <c r="A1041" s="130">
        <v>2140699</v>
      </c>
      <c r="B1041" s="130" t="s">
        <v>1592</v>
      </c>
      <c r="C1041" s="60">
        <v>0</v>
      </c>
    </row>
    <row r="1042" s="1" customFormat="1" customHeight="1" spans="1:3">
      <c r="A1042" s="130">
        <v>21499</v>
      </c>
      <c r="B1042" s="133" t="s">
        <v>1593</v>
      </c>
      <c r="C1042" s="60">
        <f>SUM(C1043:C1044)</f>
        <v>0</v>
      </c>
    </row>
    <row r="1043" s="1" customFormat="1" customHeight="1" spans="1:3">
      <c r="A1043" s="130">
        <v>2149901</v>
      </c>
      <c r="B1043" s="130" t="s">
        <v>1594</v>
      </c>
      <c r="C1043" s="60">
        <v>0</v>
      </c>
    </row>
    <row r="1044" s="1" customFormat="1" customHeight="1" spans="1:3">
      <c r="A1044" s="130">
        <v>2149999</v>
      </c>
      <c r="B1044" s="130" t="s">
        <v>1595</v>
      </c>
      <c r="C1044" s="60">
        <v>0</v>
      </c>
    </row>
    <row r="1045" s="1" customFormat="1" customHeight="1" spans="1:3">
      <c r="A1045" s="130">
        <v>215</v>
      </c>
      <c r="B1045" s="133" t="s">
        <v>1596</v>
      </c>
      <c r="C1045" s="60">
        <f>SUM(C1046,C1056,C1072,C1077,C1091,C1098,C1105)</f>
        <v>1184.53</v>
      </c>
    </row>
    <row r="1046" s="1" customFormat="1" customHeight="1" spans="1:3">
      <c r="A1046" s="130">
        <v>21501</v>
      </c>
      <c r="B1046" s="133" t="s">
        <v>1597</v>
      </c>
      <c r="C1046" s="60">
        <f>SUM(C1047:C1055)</f>
        <v>301.67</v>
      </c>
    </row>
    <row r="1047" s="1" customFormat="1" customHeight="1" spans="1:3">
      <c r="A1047" s="130">
        <v>2150101</v>
      </c>
      <c r="B1047" s="130" t="s">
        <v>803</v>
      </c>
      <c r="C1047" s="60">
        <v>0</v>
      </c>
    </row>
    <row r="1048" s="1" customFormat="1" customHeight="1" spans="1:3">
      <c r="A1048" s="130">
        <v>2150102</v>
      </c>
      <c r="B1048" s="130" t="s">
        <v>804</v>
      </c>
      <c r="C1048" s="60">
        <v>0</v>
      </c>
    </row>
    <row r="1049" s="1" customFormat="1" customHeight="1" spans="1:3">
      <c r="A1049" s="130">
        <v>2150103</v>
      </c>
      <c r="B1049" s="130" t="s">
        <v>805</v>
      </c>
      <c r="C1049" s="202">
        <v>0</v>
      </c>
    </row>
    <row r="1050" s="1" customFormat="1" customHeight="1" spans="1:3">
      <c r="A1050" s="130">
        <v>2150104</v>
      </c>
      <c r="B1050" s="130" t="s">
        <v>1598</v>
      </c>
      <c r="C1050" s="60">
        <v>0</v>
      </c>
    </row>
    <row r="1051" s="1" customFormat="1" customHeight="1" spans="1:3">
      <c r="A1051" s="130">
        <v>2150105</v>
      </c>
      <c r="B1051" s="130" t="s">
        <v>1599</v>
      </c>
      <c r="C1051" s="60">
        <v>0</v>
      </c>
    </row>
    <row r="1052" s="1" customFormat="1" customHeight="1" spans="1:3">
      <c r="A1052" s="130">
        <v>2150106</v>
      </c>
      <c r="B1052" s="130" t="s">
        <v>1600</v>
      </c>
      <c r="C1052" s="60">
        <v>0</v>
      </c>
    </row>
    <row r="1053" s="1" customFormat="1" customHeight="1" spans="1:3">
      <c r="A1053" s="130">
        <v>2150107</v>
      </c>
      <c r="B1053" s="130" t="s">
        <v>1601</v>
      </c>
      <c r="C1053" s="60">
        <v>0</v>
      </c>
    </row>
    <row r="1054" s="1" customFormat="1" customHeight="1" spans="1:3">
      <c r="A1054" s="130">
        <v>2150108</v>
      </c>
      <c r="B1054" s="130" t="s">
        <v>1602</v>
      </c>
      <c r="C1054" s="60">
        <v>0</v>
      </c>
    </row>
    <row r="1055" s="1" customFormat="1" customHeight="1" spans="1:3">
      <c r="A1055" s="130">
        <v>2150199</v>
      </c>
      <c r="B1055" s="130" t="s">
        <v>1603</v>
      </c>
      <c r="C1055" s="60">
        <v>301.67</v>
      </c>
    </row>
    <row r="1056" s="1" customFormat="1" customHeight="1" spans="1:3">
      <c r="A1056" s="130">
        <v>21502</v>
      </c>
      <c r="B1056" s="133" t="s">
        <v>1604</v>
      </c>
      <c r="C1056" s="60">
        <f>SUM(C1057:C1071)</f>
        <v>0</v>
      </c>
    </row>
    <row r="1057" s="1" customFormat="1" customHeight="1" spans="1:3">
      <c r="A1057" s="130">
        <v>2150201</v>
      </c>
      <c r="B1057" s="130" t="s">
        <v>803</v>
      </c>
      <c r="C1057" s="60">
        <v>0</v>
      </c>
    </row>
    <row r="1058" s="1" customFormat="1" customHeight="1" spans="1:3">
      <c r="A1058" s="130">
        <v>2150202</v>
      </c>
      <c r="B1058" s="130" t="s">
        <v>804</v>
      </c>
      <c r="C1058" s="60">
        <v>0</v>
      </c>
    </row>
    <row r="1059" s="1" customFormat="1" customHeight="1" spans="1:3">
      <c r="A1059" s="130">
        <v>2150203</v>
      </c>
      <c r="B1059" s="130" t="s">
        <v>805</v>
      </c>
      <c r="C1059" s="60">
        <v>0</v>
      </c>
    </row>
    <row r="1060" s="1" customFormat="1" customHeight="1" spans="1:3">
      <c r="A1060" s="130">
        <v>2150204</v>
      </c>
      <c r="B1060" s="130" t="s">
        <v>1605</v>
      </c>
      <c r="C1060" s="60">
        <v>0</v>
      </c>
    </row>
    <row r="1061" s="1" customFormat="1" customHeight="1" spans="1:3">
      <c r="A1061" s="130">
        <v>2150205</v>
      </c>
      <c r="B1061" s="130" t="s">
        <v>1606</v>
      </c>
      <c r="C1061" s="60">
        <v>0</v>
      </c>
    </row>
    <row r="1062" s="1" customFormat="1" customHeight="1" spans="1:3">
      <c r="A1062" s="130">
        <v>2150206</v>
      </c>
      <c r="B1062" s="130" t="s">
        <v>1607</v>
      </c>
      <c r="C1062" s="60">
        <v>0</v>
      </c>
    </row>
    <row r="1063" s="1" customFormat="1" customHeight="1" spans="1:3">
      <c r="A1063" s="130">
        <v>2150207</v>
      </c>
      <c r="B1063" s="130" t="s">
        <v>1608</v>
      </c>
      <c r="C1063" s="60">
        <v>0</v>
      </c>
    </row>
    <row r="1064" s="1" customFormat="1" customHeight="1" spans="1:3">
      <c r="A1064" s="130">
        <v>2150208</v>
      </c>
      <c r="B1064" s="130" t="s">
        <v>1609</v>
      </c>
      <c r="C1064" s="60">
        <v>0</v>
      </c>
    </row>
    <row r="1065" s="1" customFormat="1" customHeight="1" spans="1:3">
      <c r="A1065" s="130">
        <v>2150209</v>
      </c>
      <c r="B1065" s="130" t="s">
        <v>1610</v>
      </c>
      <c r="C1065" s="60">
        <v>0</v>
      </c>
    </row>
    <row r="1066" s="1" customFormat="1" customHeight="1" spans="1:3">
      <c r="A1066" s="130">
        <v>2150210</v>
      </c>
      <c r="B1066" s="130" t="s">
        <v>1611</v>
      </c>
      <c r="C1066" s="60">
        <v>0</v>
      </c>
    </row>
    <row r="1067" s="1" customFormat="1" customHeight="1" spans="1:3">
      <c r="A1067" s="130">
        <v>2150212</v>
      </c>
      <c r="B1067" s="130" t="s">
        <v>1612</v>
      </c>
      <c r="C1067" s="60">
        <v>0</v>
      </c>
    </row>
    <row r="1068" s="1" customFormat="1" customHeight="1" spans="1:3">
      <c r="A1068" s="130">
        <v>2150213</v>
      </c>
      <c r="B1068" s="130" t="s">
        <v>1613</v>
      </c>
      <c r="C1068" s="60">
        <v>0</v>
      </c>
    </row>
    <row r="1069" s="1" customFormat="1" customHeight="1" spans="1:3">
      <c r="A1069" s="130">
        <v>2150214</v>
      </c>
      <c r="B1069" s="130" t="s">
        <v>1614</v>
      </c>
      <c r="C1069" s="60">
        <v>0</v>
      </c>
    </row>
    <row r="1070" s="1" customFormat="1" customHeight="1" spans="1:3">
      <c r="A1070" s="130">
        <v>2150215</v>
      </c>
      <c r="B1070" s="130" t="s">
        <v>1615</v>
      </c>
      <c r="C1070" s="60">
        <v>0</v>
      </c>
    </row>
    <row r="1071" s="1" customFormat="1" customHeight="1" spans="1:3">
      <c r="A1071" s="130">
        <v>2150299</v>
      </c>
      <c r="B1071" s="130" t="s">
        <v>1616</v>
      </c>
      <c r="C1071" s="60">
        <v>0</v>
      </c>
    </row>
    <row r="1072" s="1" customFormat="1" customHeight="1" spans="1:3">
      <c r="A1072" s="130">
        <v>21503</v>
      </c>
      <c r="B1072" s="133" t="s">
        <v>1617</v>
      </c>
      <c r="C1072" s="60">
        <f>SUM(C1073:C1076)</f>
        <v>0</v>
      </c>
    </row>
    <row r="1073" s="1" customFormat="1" customHeight="1" spans="1:3">
      <c r="A1073" s="130">
        <v>2150301</v>
      </c>
      <c r="B1073" s="130" t="s">
        <v>803</v>
      </c>
      <c r="C1073" s="60">
        <v>0</v>
      </c>
    </row>
    <row r="1074" s="1" customFormat="1" customHeight="1" spans="1:3">
      <c r="A1074" s="130">
        <v>2150302</v>
      </c>
      <c r="B1074" s="130" t="s">
        <v>804</v>
      </c>
      <c r="C1074" s="60">
        <v>0</v>
      </c>
    </row>
    <row r="1075" s="1" customFormat="1" customHeight="1" spans="1:3">
      <c r="A1075" s="130">
        <v>2150303</v>
      </c>
      <c r="B1075" s="130" t="s">
        <v>805</v>
      </c>
      <c r="C1075" s="60">
        <v>0</v>
      </c>
    </row>
    <row r="1076" s="1" customFormat="1" customHeight="1" spans="1:3">
      <c r="A1076" s="130">
        <v>2150399</v>
      </c>
      <c r="B1076" s="130" t="s">
        <v>1618</v>
      </c>
      <c r="C1076" s="60">
        <v>0</v>
      </c>
    </row>
    <row r="1077" s="1" customFormat="1" customHeight="1" spans="1:3">
      <c r="A1077" s="130">
        <v>21505</v>
      </c>
      <c r="B1077" s="133" t="s">
        <v>1619</v>
      </c>
      <c r="C1077" s="60">
        <f>SUM(C1078:C1090)</f>
        <v>0</v>
      </c>
    </row>
    <row r="1078" s="1" customFormat="1" customHeight="1" spans="1:3">
      <c r="A1078" s="130">
        <v>2150501</v>
      </c>
      <c r="B1078" s="130" t="s">
        <v>803</v>
      </c>
      <c r="C1078" s="60">
        <v>0</v>
      </c>
    </row>
    <row r="1079" s="1" customFormat="1" customHeight="1" spans="1:3">
      <c r="A1079" s="130">
        <v>2150502</v>
      </c>
      <c r="B1079" s="130" t="s">
        <v>804</v>
      </c>
      <c r="C1079" s="60">
        <v>0</v>
      </c>
    </row>
    <row r="1080" s="1" customFormat="1" customHeight="1" spans="1:3">
      <c r="A1080" s="130">
        <v>2150503</v>
      </c>
      <c r="B1080" s="130" t="s">
        <v>805</v>
      </c>
      <c r="C1080" s="60">
        <v>0</v>
      </c>
    </row>
    <row r="1081" s="1" customFormat="1" customHeight="1" spans="1:3">
      <c r="A1081" s="130">
        <v>2150505</v>
      </c>
      <c r="B1081" s="130" t="s">
        <v>1620</v>
      </c>
      <c r="C1081" s="60">
        <v>0</v>
      </c>
    </row>
    <row r="1082" s="1" customFormat="1" customHeight="1" spans="1:3">
      <c r="A1082" s="130">
        <v>2150506</v>
      </c>
      <c r="B1082" s="130" t="s">
        <v>1621</v>
      </c>
      <c r="C1082" s="60">
        <v>0</v>
      </c>
    </row>
    <row r="1083" s="1" customFormat="1" customHeight="1" spans="1:3">
      <c r="A1083" s="130">
        <v>2150507</v>
      </c>
      <c r="B1083" s="130" t="s">
        <v>1622</v>
      </c>
      <c r="C1083" s="60">
        <v>0</v>
      </c>
    </row>
    <row r="1084" s="1" customFormat="1" customHeight="1" spans="1:3">
      <c r="A1084" s="130">
        <v>2150508</v>
      </c>
      <c r="B1084" s="130" t="s">
        <v>1623</v>
      </c>
      <c r="C1084" s="60">
        <v>0</v>
      </c>
    </row>
    <row r="1085" s="1" customFormat="1" customHeight="1" spans="1:3">
      <c r="A1085" s="130">
        <v>2150509</v>
      </c>
      <c r="B1085" s="130" t="s">
        <v>1624</v>
      </c>
      <c r="C1085" s="60">
        <v>0</v>
      </c>
    </row>
    <row r="1086" s="1" customFormat="1" customHeight="1" spans="1:3">
      <c r="A1086" s="130">
        <v>2150510</v>
      </c>
      <c r="B1086" s="130" t="s">
        <v>1625</v>
      </c>
      <c r="C1086" s="60">
        <v>0</v>
      </c>
    </row>
    <row r="1087" s="1" customFormat="1" customHeight="1" spans="1:3">
      <c r="A1087" s="130">
        <v>2150511</v>
      </c>
      <c r="B1087" s="130" t="s">
        <v>1626</v>
      </c>
      <c r="C1087" s="60">
        <v>0</v>
      </c>
    </row>
    <row r="1088" s="1" customFormat="1" customHeight="1" spans="1:3">
      <c r="A1088" s="130">
        <v>2150513</v>
      </c>
      <c r="B1088" s="130" t="s">
        <v>1571</v>
      </c>
      <c r="C1088" s="60">
        <v>0</v>
      </c>
    </row>
    <row r="1089" s="1" customFormat="1" customHeight="1" spans="1:3">
      <c r="A1089" s="130">
        <v>2150515</v>
      </c>
      <c r="B1089" s="130" t="s">
        <v>1627</v>
      </c>
      <c r="C1089" s="60">
        <v>0</v>
      </c>
    </row>
    <row r="1090" s="1" customFormat="1" customHeight="1" spans="1:3">
      <c r="A1090" s="130">
        <v>2150599</v>
      </c>
      <c r="B1090" s="130" t="s">
        <v>1628</v>
      </c>
      <c r="C1090" s="60">
        <v>0</v>
      </c>
    </row>
    <row r="1091" s="1" customFormat="1" customHeight="1" spans="1:3">
      <c r="A1091" s="130">
        <v>21507</v>
      </c>
      <c r="B1091" s="133" t="s">
        <v>1629</v>
      </c>
      <c r="C1091" s="60">
        <f>SUM(C1092:C1097)</f>
        <v>210.17</v>
      </c>
    </row>
    <row r="1092" s="1" customFormat="1" customHeight="1" spans="1:3">
      <c r="A1092" s="130">
        <v>2150701</v>
      </c>
      <c r="B1092" s="130" t="s">
        <v>803</v>
      </c>
      <c r="C1092" s="60">
        <v>160.26</v>
      </c>
    </row>
    <row r="1093" s="1" customFormat="1" customHeight="1" spans="1:3">
      <c r="A1093" s="130">
        <v>2150702</v>
      </c>
      <c r="B1093" s="130" t="s">
        <v>804</v>
      </c>
      <c r="C1093" s="60">
        <v>0</v>
      </c>
    </row>
    <row r="1094" s="1" customFormat="1" customHeight="1" spans="1:3">
      <c r="A1094" s="130">
        <v>2150703</v>
      </c>
      <c r="B1094" s="130" t="s">
        <v>805</v>
      </c>
      <c r="C1094" s="60"/>
    </row>
    <row r="1095" s="1" customFormat="1" customHeight="1" spans="1:3">
      <c r="A1095" s="130">
        <v>2150704</v>
      </c>
      <c r="B1095" s="130" t="s">
        <v>1630</v>
      </c>
      <c r="C1095" s="60">
        <v>0</v>
      </c>
    </row>
    <row r="1096" s="1" customFormat="1" customHeight="1" spans="1:3">
      <c r="A1096" s="130">
        <v>2150705</v>
      </c>
      <c r="B1096" s="130" t="s">
        <v>1631</v>
      </c>
      <c r="C1096" s="60">
        <v>0</v>
      </c>
    </row>
    <row r="1097" s="1" customFormat="1" customHeight="1" spans="1:3">
      <c r="A1097" s="130">
        <v>2150799</v>
      </c>
      <c r="B1097" s="130" t="s">
        <v>1632</v>
      </c>
      <c r="C1097" s="60">
        <v>49.91</v>
      </c>
    </row>
    <row r="1098" s="1" customFormat="1" customHeight="1" spans="1:3">
      <c r="A1098" s="130">
        <v>21508</v>
      </c>
      <c r="B1098" s="133" t="s">
        <v>1633</v>
      </c>
      <c r="C1098" s="60">
        <f>SUM(C1099:C1104)</f>
        <v>0</v>
      </c>
    </row>
    <row r="1099" s="1" customFormat="1" customHeight="1" spans="1:3">
      <c r="A1099" s="130">
        <v>2150801</v>
      </c>
      <c r="B1099" s="130" t="s">
        <v>803</v>
      </c>
      <c r="C1099" s="60">
        <v>0</v>
      </c>
    </row>
    <row r="1100" s="1" customFormat="1" customHeight="1" spans="1:3">
      <c r="A1100" s="130">
        <v>2150802</v>
      </c>
      <c r="B1100" s="130" t="s">
        <v>804</v>
      </c>
      <c r="C1100" s="60">
        <v>0</v>
      </c>
    </row>
    <row r="1101" s="1" customFormat="1" customHeight="1" spans="1:3">
      <c r="A1101" s="130">
        <v>2150803</v>
      </c>
      <c r="B1101" s="130" t="s">
        <v>805</v>
      </c>
      <c r="C1101" s="60">
        <v>0</v>
      </c>
    </row>
    <row r="1102" s="1" customFormat="1" customHeight="1" spans="1:3">
      <c r="A1102" s="130">
        <v>2150804</v>
      </c>
      <c r="B1102" s="130" t="s">
        <v>1634</v>
      </c>
      <c r="C1102" s="60">
        <v>0</v>
      </c>
    </row>
    <row r="1103" s="1" customFormat="1" customHeight="1" spans="1:3">
      <c r="A1103" s="130">
        <v>2150805</v>
      </c>
      <c r="B1103" s="130" t="s">
        <v>1635</v>
      </c>
      <c r="C1103" s="60">
        <v>0</v>
      </c>
    </row>
    <row r="1104" s="1" customFormat="1" customHeight="1" spans="1:3">
      <c r="A1104" s="130">
        <v>2150899</v>
      </c>
      <c r="B1104" s="130" t="s">
        <v>1636</v>
      </c>
      <c r="C1104" s="60">
        <v>0</v>
      </c>
    </row>
    <row r="1105" s="1" customFormat="1" customHeight="1" spans="1:3">
      <c r="A1105" s="130">
        <v>21599</v>
      </c>
      <c r="B1105" s="133" t="s">
        <v>1637</v>
      </c>
      <c r="C1105" s="60">
        <f>SUM(C1106:C1110)</f>
        <v>672.69</v>
      </c>
    </row>
    <row r="1106" s="1" customFormat="1" customHeight="1" spans="1:3">
      <c r="A1106" s="130">
        <v>2159901</v>
      </c>
      <c r="B1106" s="130" t="s">
        <v>1638</v>
      </c>
      <c r="C1106" s="60">
        <v>0</v>
      </c>
    </row>
    <row r="1107" s="1" customFormat="1" customHeight="1" spans="1:3">
      <c r="A1107" s="130">
        <v>2159904</v>
      </c>
      <c r="B1107" s="130" t="s">
        <v>1639</v>
      </c>
      <c r="C1107" s="60">
        <v>0</v>
      </c>
    </row>
    <row r="1108" s="1" customFormat="1" customHeight="1" spans="1:3">
      <c r="A1108" s="130">
        <v>2159905</v>
      </c>
      <c r="B1108" s="130" t="s">
        <v>1640</v>
      </c>
      <c r="C1108" s="60">
        <v>0</v>
      </c>
    </row>
    <row r="1109" s="1" customFormat="1" customHeight="1" spans="1:3">
      <c r="A1109" s="130">
        <v>2159906</v>
      </c>
      <c r="B1109" s="130" t="s">
        <v>1641</v>
      </c>
      <c r="C1109" s="60">
        <v>0</v>
      </c>
    </row>
    <row r="1110" s="1" customFormat="1" customHeight="1" spans="1:3">
      <c r="A1110" s="130">
        <v>2159999</v>
      </c>
      <c r="B1110" s="130" t="s">
        <v>1642</v>
      </c>
      <c r="C1110" s="60">
        <v>672.69</v>
      </c>
    </row>
    <row r="1111" s="1" customFormat="1" customHeight="1" spans="1:3">
      <c r="A1111" s="130">
        <v>216</v>
      </c>
      <c r="B1111" s="133" t="s">
        <v>1643</v>
      </c>
      <c r="C1111" s="60">
        <f>SUM(C1112,C1122,C1128)</f>
        <v>0</v>
      </c>
    </row>
    <row r="1112" s="1" customFormat="1" customHeight="1" spans="1:3">
      <c r="A1112" s="130">
        <v>21602</v>
      </c>
      <c r="B1112" s="133" t="s">
        <v>1644</v>
      </c>
      <c r="C1112" s="60">
        <f>SUM(C1113:C1121)</f>
        <v>0</v>
      </c>
    </row>
    <row r="1113" s="1" customFormat="1" customHeight="1" spans="1:3">
      <c r="A1113" s="130">
        <v>2160201</v>
      </c>
      <c r="B1113" s="130" t="s">
        <v>803</v>
      </c>
      <c r="C1113" s="60"/>
    </row>
    <row r="1114" s="1" customFormat="1" customHeight="1" spans="1:3">
      <c r="A1114" s="130">
        <v>2160202</v>
      </c>
      <c r="B1114" s="130" t="s">
        <v>804</v>
      </c>
      <c r="C1114" s="60">
        <v>0</v>
      </c>
    </row>
    <row r="1115" s="1" customFormat="1" customHeight="1" spans="1:3">
      <c r="A1115" s="130">
        <v>2160203</v>
      </c>
      <c r="B1115" s="130" t="s">
        <v>805</v>
      </c>
      <c r="C1115" s="60">
        <v>0</v>
      </c>
    </row>
    <row r="1116" s="1" customFormat="1" customHeight="1" spans="1:3">
      <c r="A1116" s="130">
        <v>2160216</v>
      </c>
      <c r="B1116" s="130" t="s">
        <v>1645</v>
      </c>
      <c r="C1116" s="60">
        <v>0</v>
      </c>
    </row>
    <row r="1117" s="1" customFormat="1" customHeight="1" spans="1:3">
      <c r="A1117" s="130">
        <v>2160217</v>
      </c>
      <c r="B1117" s="130" t="s">
        <v>1646</v>
      </c>
      <c r="C1117" s="60">
        <v>0</v>
      </c>
    </row>
    <row r="1118" s="1" customFormat="1" customHeight="1" spans="1:3">
      <c r="A1118" s="130">
        <v>2160218</v>
      </c>
      <c r="B1118" s="130" t="s">
        <v>1647</v>
      </c>
      <c r="C1118" s="60">
        <v>0</v>
      </c>
    </row>
    <row r="1119" s="1" customFormat="1" customHeight="1" spans="1:3">
      <c r="A1119" s="130">
        <v>2160219</v>
      </c>
      <c r="B1119" s="130" t="s">
        <v>1648</v>
      </c>
      <c r="C1119" s="60">
        <v>0</v>
      </c>
    </row>
    <row r="1120" s="1" customFormat="1" customHeight="1" spans="1:3">
      <c r="A1120" s="130">
        <v>2160250</v>
      </c>
      <c r="B1120" s="130" t="s">
        <v>812</v>
      </c>
      <c r="C1120" s="60">
        <v>0</v>
      </c>
    </row>
    <row r="1121" s="1" customFormat="1" customHeight="1" spans="1:3">
      <c r="A1121" s="130">
        <v>2160299</v>
      </c>
      <c r="B1121" s="130" t="s">
        <v>1649</v>
      </c>
      <c r="C1121" s="60"/>
    </row>
    <row r="1122" s="1" customFormat="1" customHeight="1" spans="1:3">
      <c r="A1122" s="130">
        <v>21606</v>
      </c>
      <c r="B1122" s="133" t="s">
        <v>1650</v>
      </c>
      <c r="C1122" s="60">
        <f>SUM(C1123:C1127)</f>
        <v>0</v>
      </c>
    </row>
    <row r="1123" s="1" customFormat="1" customHeight="1" spans="1:3">
      <c r="A1123" s="130">
        <v>2160601</v>
      </c>
      <c r="B1123" s="130" t="s">
        <v>803</v>
      </c>
      <c r="C1123" s="60">
        <v>0</v>
      </c>
    </row>
    <row r="1124" s="1" customFormat="1" customHeight="1" spans="1:3">
      <c r="A1124" s="130">
        <v>2160602</v>
      </c>
      <c r="B1124" s="130" t="s">
        <v>804</v>
      </c>
      <c r="C1124" s="60">
        <v>0</v>
      </c>
    </row>
    <row r="1125" s="1" customFormat="1" customHeight="1" spans="1:3">
      <c r="A1125" s="130">
        <v>2160603</v>
      </c>
      <c r="B1125" s="130" t="s">
        <v>805</v>
      </c>
      <c r="C1125" s="60">
        <v>0</v>
      </c>
    </row>
    <row r="1126" s="1" customFormat="1" customHeight="1" spans="1:3">
      <c r="A1126" s="130">
        <v>2160607</v>
      </c>
      <c r="B1126" s="130" t="s">
        <v>1651</v>
      </c>
      <c r="C1126" s="60">
        <v>0</v>
      </c>
    </row>
    <row r="1127" s="1" customFormat="1" customHeight="1" spans="1:3">
      <c r="A1127" s="130">
        <v>2160699</v>
      </c>
      <c r="B1127" s="130" t="s">
        <v>1652</v>
      </c>
      <c r="C1127" s="60">
        <v>0</v>
      </c>
    </row>
    <row r="1128" s="1" customFormat="1" customHeight="1" spans="1:3">
      <c r="A1128" s="130">
        <v>21699</v>
      </c>
      <c r="B1128" s="133" t="s">
        <v>1653</v>
      </c>
      <c r="C1128" s="60">
        <f>SUM(C1129:C1130)</f>
        <v>0</v>
      </c>
    </row>
    <row r="1129" s="1" customFormat="1" customHeight="1" spans="1:3">
      <c r="A1129" s="130">
        <v>2169901</v>
      </c>
      <c r="B1129" s="130" t="s">
        <v>1654</v>
      </c>
      <c r="C1129" s="60">
        <v>0</v>
      </c>
    </row>
    <row r="1130" s="1" customFormat="1" customHeight="1" spans="1:3">
      <c r="A1130" s="130">
        <v>2169999</v>
      </c>
      <c r="B1130" s="130" t="s">
        <v>1655</v>
      </c>
      <c r="C1130" s="60">
        <v>0</v>
      </c>
    </row>
    <row r="1131" s="1" customFormat="1" customHeight="1" spans="1:3">
      <c r="A1131" s="130">
        <v>217</v>
      </c>
      <c r="B1131" s="133" t="s">
        <v>1656</v>
      </c>
      <c r="C1131" s="60">
        <f>SUM(C1132,C1139,C1149,C1155,C1158)</f>
        <v>0</v>
      </c>
    </row>
    <row r="1132" s="1" customFormat="1" customHeight="1" spans="1:3">
      <c r="A1132" s="130">
        <v>21701</v>
      </c>
      <c r="B1132" s="133" t="s">
        <v>1657</v>
      </c>
      <c r="C1132" s="60">
        <f>SUM(C1133:C1138)</f>
        <v>0</v>
      </c>
    </row>
    <row r="1133" s="1" customFormat="1" customHeight="1" spans="1:3">
      <c r="A1133" s="130">
        <v>2170101</v>
      </c>
      <c r="B1133" s="130" t="s">
        <v>803</v>
      </c>
      <c r="C1133" s="60">
        <v>0</v>
      </c>
    </row>
    <row r="1134" s="1" customFormat="1" customHeight="1" spans="1:3">
      <c r="A1134" s="130">
        <v>2170102</v>
      </c>
      <c r="B1134" s="130" t="s">
        <v>804</v>
      </c>
      <c r="C1134" s="60">
        <v>0</v>
      </c>
    </row>
    <row r="1135" s="1" customFormat="1" customHeight="1" spans="1:3">
      <c r="A1135" s="130">
        <v>2170103</v>
      </c>
      <c r="B1135" s="130" t="s">
        <v>805</v>
      </c>
      <c r="C1135" s="60">
        <v>0</v>
      </c>
    </row>
    <row r="1136" s="1" customFormat="1" customHeight="1" spans="1:3">
      <c r="A1136" s="130">
        <v>2170104</v>
      </c>
      <c r="B1136" s="130" t="s">
        <v>1658</v>
      </c>
      <c r="C1136" s="60">
        <v>0</v>
      </c>
    </row>
    <row r="1137" s="1" customFormat="1" customHeight="1" spans="1:3">
      <c r="A1137" s="130">
        <v>2170150</v>
      </c>
      <c r="B1137" s="130" t="s">
        <v>812</v>
      </c>
      <c r="C1137" s="60">
        <v>0</v>
      </c>
    </row>
    <row r="1138" s="1" customFormat="1" customHeight="1" spans="1:3">
      <c r="A1138" s="130">
        <v>2170199</v>
      </c>
      <c r="B1138" s="130" t="s">
        <v>1659</v>
      </c>
      <c r="C1138" s="60"/>
    </row>
    <row r="1139" s="1" customFormat="1" customHeight="1" spans="1:3">
      <c r="A1139" s="130">
        <v>21702</v>
      </c>
      <c r="B1139" s="133" t="s">
        <v>1660</v>
      </c>
      <c r="C1139" s="60">
        <f>SUM(C1140:C1148)</f>
        <v>0</v>
      </c>
    </row>
    <row r="1140" s="1" customFormat="1" customHeight="1" spans="1:3">
      <c r="A1140" s="130">
        <v>2170201</v>
      </c>
      <c r="B1140" s="130" t="s">
        <v>1661</v>
      </c>
      <c r="C1140" s="60">
        <v>0</v>
      </c>
    </row>
    <row r="1141" s="1" customFormat="1" customHeight="1" spans="1:3">
      <c r="A1141" s="130">
        <v>2170202</v>
      </c>
      <c r="B1141" s="130" t="s">
        <v>1662</v>
      </c>
      <c r="C1141" s="60">
        <v>0</v>
      </c>
    </row>
    <row r="1142" s="1" customFormat="1" customHeight="1" spans="1:3">
      <c r="A1142" s="130">
        <v>2170203</v>
      </c>
      <c r="B1142" s="130" t="s">
        <v>1663</v>
      </c>
      <c r="C1142" s="60">
        <v>0</v>
      </c>
    </row>
    <row r="1143" s="1" customFormat="1" customHeight="1" spans="1:3">
      <c r="A1143" s="130">
        <v>2170204</v>
      </c>
      <c r="B1143" s="130" t="s">
        <v>1664</v>
      </c>
      <c r="C1143" s="60">
        <v>0</v>
      </c>
    </row>
    <row r="1144" s="1" customFormat="1" customHeight="1" spans="1:3">
      <c r="A1144" s="130">
        <v>2170205</v>
      </c>
      <c r="B1144" s="130" t="s">
        <v>1665</v>
      </c>
      <c r="C1144" s="60">
        <v>0</v>
      </c>
    </row>
    <row r="1145" s="1" customFormat="1" customHeight="1" spans="1:3">
      <c r="A1145" s="130">
        <v>2170206</v>
      </c>
      <c r="B1145" s="130" t="s">
        <v>1666</v>
      </c>
      <c r="C1145" s="60">
        <v>0</v>
      </c>
    </row>
    <row r="1146" s="1" customFormat="1" customHeight="1" spans="1:3">
      <c r="A1146" s="130">
        <v>2170207</v>
      </c>
      <c r="B1146" s="130" t="s">
        <v>1667</v>
      </c>
      <c r="C1146" s="60">
        <v>0</v>
      </c>
    </row>
    <row r="1147" s="1" customFormat="1" customHeight="1" spans="1:3">
      <c r="A1147" s="130">
        <v>2170208</v>
      </c>
      <c r="B1147" s="130" t="s">
        <v>1668</v>
      </c>
      <c r="C1147" s="60">
        <v>0</v>
      </c>
    </row>
    <row r="1148" s="1" customFormat="1" customHeight="1" spans="1:3">
      <c r="A1148" s="130">
        <v>2170299</v>
      </c>
      <c r="B1148" s="130" t="s">
        <v>1669</v>
      </c>
      <c r="C1148" s="60">
        <v>0</v>
      </c>
    </row>
    <row r="1149" s="1" customFormat="1" customHeight="1" spans="1:3">
      <c r="A1149" s="130">
        <v>21703</v>
      </c>
      <c r="B1149" s="133" t="s">
        <v>1670</v>
      </c>
      <c r="C1149" s="60">
        <f>SUM(C1150:C1154)</f>
        <v>0</v>
      </c>
    </row>
    <row r="1150" s="1" customFormat="1" customHeight="1" spans="1:3">
      <c r="A1150" s="130">
        <v>2170301</v>
      </c>
      <c r="B1150" s="130" t="s">
        <v>1671</v>
      </c>
      <c r="C1150" s="60">
        <v>0</v>
      </c>
    </row>
    <row r="1151" s="1" customFormat="1" customHeight="1" spans="1:3">
      <c r="A1151" s="130">
        <v>2170302</v>
      </c>
      <c r="B1151" s="130" t="s">
        <v>1672</v>
      </c>
      <c r="C1151" s="60">
        <v>0</v>
      </c>
    </row>
    <row r="1152" s="1" customFormat="1" customHeight="1" spans="1:3">
      <c r="A1152" s="130">
        <v>2170303</v>
      </c>
      <c r="B1152" s="130" t="s">
        <v>1673</v>
      </c>
      <c r="C1152" s="60">
        <v>0</v>
      </c>
    </row>
    <row r="1153" s="1" customFormat="1" customHeight="1" spans="1:3">
      <c r="A1153" s="130">
        <v>2170304</v>
      </c>
      <c r="B1153" s="130" t="s">
        <v>1674</v>
      </c>
      <c r="C1153" s="60">
        <v>0</v>
      </c>
    </row>
    <row r="1154" s="1" customFormat="1" customHeight="1" spans="1:3">
      <c r="A1154" s="130">
        <v>2170399</v>
      </c>
      <c r="B1154" s="130" t="s">
        <v>1675</v>
      </c>
      <c r="C1154" s="60">
        <v>0</v>
      </c>
    </row>
    <row r="1155" s="1" customFormat="1" customHeight="1" spans="1:3">
      <c r="A1155" s="130">
        <v>21704</v>
      </c>
      <c r="B1155" s="133" t="s">
        <v>1676</v>
      </c>
      <c r="C1155" s="60">
        <f>SUM(C1156:C1157)</f>
        <v>0</v>
      </c>
    </row>
    <row r="1156" s="1" customFormat="1" customHeight="1" spans="1:3">
      <c r="A1156" s="130">
        <v>2170401</v>
      </c>
      <c r="B1156" s="130" t="s">
        <v>1677</v>
      </c>
      <c r="C1156" s="60">
        <v>0</v>
      </c>
    </row>
    <row r="1157" s="1" customFormat="1" customHeight="1" spans="1:3">
      <c r="A1157" s="130">
        <v>2170499</v>
      </c>
      <c r="B1157" s="130" t="s">
        <v>1678</v>
      </c>
      <c r="C1157" s="60">
        <v>0</v>
      </c>
    </row>
    <row r="1158" s="1" customFormat="1" customHeight="1" spans="1:3">
      <c r="A1158" s="130">
        <v>21799</v>
      </c>
      <c r="B1158" s="133" t="s">
        <v>1679</v>
      </c>
      <c r="C1158" s="60">
        <f>C1159</f>
        <v>0</v>
      </c>
    </row>
    <row r="1159" s="1" customFormat="1" customHeight="1" spans="1:3">
      <c r="A1159" s="130">
        <v>2179901</v>
      </c>
      <c r="B1159" s="130" t="s">
        <v>1680</v>
      </c>
      <c r="C1159" s="60">
        <v>0</v>
      </c>
    </row>
    <row r="1160" s="1" customFormat="1" customHeight="1" spans="1:3">
      <c r="A1160" s="130">
        <v>219</v>
      </c>
      <c r="B1160" s="133" t="s">
        <v>1681</v>
      </c>
      <c r="C1160" s="60">
        <f>SUM(C1161:C1169)</f>
        <v>0</v>
      </c>
    </row>
    <row r="1161" s="1" customFormat="1" customHeight="1" spans="1:3">
      <c r="A1161" s="130">
        <v>21901</v>
      </c>
      <c r="B1161" s="133" t="s">
        <v>1682</v>
      </c>
      <c r="C1161" s="60">
        <v>0</v>
      </c>
    </row>
    <row r="1162" s="1" customFormat="1" customHeight="1" spans="1:3">
      <c r="A1162" s="130">
        <v>21902</v>
      </c>
      <c r="B1162" s="133" t="s">
        <v>1683</v>
      </c>
      <c r="C1162" s="60">
        <v>0</v>
      </c>
    </row>
    <row r="1163" s="1" customFormat="1" customHeight="1" spans="1:3">
      <c r="A1163" s="130">
        <v>21903</v>
      </c>
      <c r="B1163" s="133" t="s">
        <v>1684</v>
      </c>
      <c r="C1163" s="60">
        <v>0</v>
      </c>
    </row>
    <row r="1164" s="1" customFormat="1" customHeight="1" spans="1:3">
      <c r="A1164" s="130">
        <v>21904</v>
      </c>
      <c r="B1164" s="133" t="s">
        <v>1685</v>
      </c>
      <c r="C1164" s="60">
        <v>0</v>
      </c>
    </row>
    <row r="1165" s="1" customFormat="1" customHeight="1" spans="1:3">
      <c r="A1165" s="130">
        <v>21905</v>
      </c>
      <c r="B1165" s="133" t="s">
        <v>1686</v>
      </c>
      <c r="C1165" s="60">
        <v>0</v>
      </c>
    </row>
    <row r="1166" s="1" customFormat="1" customHeight="1" spans="1:3">
      <c r="A1166" s="130">
        <v>21906</v>
      </c>
      <c r="B1166" s="133" t="s">
        <v>1439</v>
      </c>
      <c r="C1166" s="60">
        <v>0</v>
      </c>
    </row>
    <row r="1167" s="1" customFormat="1" customHeight="1" spans="1:3">
      <c r="A1167" s="130">
        <v>21907</v>
      </c>
      <c r="B1167" s="133" t="s">
        <v>1687</v>
      </c>
      <c r="C1167" s="60">
        <v>0</v>
      </c>
    </row>
    <row r="1168" s="1" customFormat="1" customHeight="1" spans="1:3">
      <c r="A1168" s="130">
        <v>21908</v>
      </c>
      <c r="B1168" s="133" t="s">
        <v>1688</v>
      </c>
      <c r="C1168" s="60">
        <v>0</v>
      </c>
    </row>
    <row r="1169" s="1" customFormat="1" customHeight="1" spans="1:3">
      <c r="A1169" s="130">
        <v>21999</v>
      </c>
      <c r="B1169" s="133" t="s">
        <v>1689</v>
      </c>
      <c r="C1169" s="60">
        <v>0</v>
      </c>
    </row>
    <row r="1170" s="1" customFormat="1" customHeight="1" spans="1:3">
      <c r="A1170" s="203">
        <v>220</v>
      </c>
      <c r="B1170" s="204" t="s">
        <v>1690</v>
      </c>
      <c r="C1170" s="60">
        <f>SUM(C1171,C1190,C1209,C1218,C1233)</f>
        <v>2331.1</v>
      </c>
    </row>
    <row r="1171" s="1" customFormat="1" customHeight="1" spans="1:3">
      <c r="A1171" s="130">
        <v>22001</v>
      </c>
      <c r="B1171" s="133" t="s">
        <v>1691</v>
      </c>
      <c r="C1171" s="60">
        <f>SUM(C1172:C1189)</f>
        <v>2178.06</v>
      </c>
    </row>
    <row r="1172" s="1" customFormat="1" customHeight="1" spans="1:3">
      <c r="A1172" s="130">
        <v>2200101</v>
      </c>
      <c r="B1172" s="130" t="s">
        <v>803</v>
      </c>
      <c r="C1172" s="60">
        <v>126.69</v>
      </c>
    </row>
    <row r="1173" s="1" customFormat="1" customHeight="1" spans="1:3">
      <c r="A1173" s="130">
        <v>2200102</v>
      </c>
      <c r="B1173" s="130" t="s">
        <v>804</v>
      </c>
      <c r="C1173" s="60">
        <v>20.62</v>
      </c>
    </row>
    <row r="1174" s="1" customFormat="1" customHeight="1" spans="1:3">
      <c r="A1174" s="130">
        <v>2200103</v>
      </c>
      <c r="B1174" s="130" t="s">
        <v>805</v>
      </c>
      <c r="C1174" s="60"/>
    </row>
    <row r="1175" s="1" customFormat="1" customHeight="1" spans="1:3">
      <c r="A1175" s="130">
        <v>2200104</v>
      </c>
      <c r="B1175" s="130" t="s">
        <v>1692</v>
      </c>
      <c r="C1175" s="60"/>
    </row>
    <row r="1176" s="1" customFormat="1" customHeight="1" spans="1:3">
      <c r="A1176" s="130">
        <v>2200105</v>
      </c>
      <c r="B1176" s="130" t="s">
        <v>1693</v>
      </c>
      <c r="C1176" s="60">
        <v>200</v>
      </c>
    </row>
    <row r="1177" s="1" customFormat="1" customHeight="1" spans="1:3">
      <c r="A1177" s="130">
        <v>2200106</v>
      </c>
      <c r="B1177" s="130" t="s">
        <v>1694</v>
      </c>
      <c r="C1177" s="60"/>
    </row>
    <row r="1178" s="1" customFormat="1" customHeight="1" spans="1:3">
      <c r="A1178" s="130">
        <v>2200107</v>
      </c>
      <c r="B1178" s="130" t="s">
        <v>1695</v>
      </c>
      <c r="C1178" s="60"/>
    </row>
    <row r="1179" s="1" customFormat="1" customHeight="1" spans="1:3">
      <c r="A1179" s="130">
        <v>2200108</v>
      </c>
      <c r="B1179" s="130" t="s">
        <v>1696</v>
      </c>
      <c r="C1179" s="60"/>
    </row>
    <row r="1180" s="1" customFormat="1" customHeight="1" spans="1:3">
      <c r="A1180" s="130">
        <v>2200109</v>
      </c>
      <c r="B1180" s="130" t="s">
        <v>1697</v>
      </c>
      <c r="C1180" s="60"/>
    </row>
    <row r="1181" s="1" customFormat="1" customHeight="1" spans="1:3">
      <c r="A1181" s="130">
        <v>2200110</v>
      </c>
      <c r="B1181" s="130" t="s">
        <v>1698</v>
      </c>
      <c r="C1181" s="60"/>
    </row>
    <row r="1182" s="1" customFormat="1" customHeight="1" spans="1:3">
      <c r="A1182" s="130">
        <v>2200112</v>
      </c>
      <c r="B1182" s="130" t="s">
        <v>1699</v>
      </c>
      <c r="C1182" s="60"/>
    </row>
    <row r="1183" s="1" customFormat="1" customHeight="1" spans="1:3">
      <c r="A1183" s="130">
        <v>2200113</v>
      </c>
      <c r="B1183" s="130" t="s">
        <v>1700</v>
      </c>
      <c r="C1183" s="60">
        <v>123.09</v>
      </c>
    </row>
    <row r="1184" s="1" customFormat="1" customHeight="1" spans="1:3">
      <c r="A1184" s="130">
        <v>2200114</v>
      </c>
      <c r="B1184" s="130" t="s">
        <v>1701</v>
      </c>
      <c r="C1184" s="60"/>
    </row>
    <row r="1185" s="1" customFormat="1" customHeight="1" spans="1:3">
      <c r="A1185" s="130">
        <v>2200115</v>
      </c>
      <c r="B1185" s="130" t="s">
        <v>1702</v>
      </c>
      <c r="C1185" s="60"/>
    </row>
    <row r="1186" s="1" customFormat="1" customHeight="1" spans="1:3">
      <c r="A1186" s="130">
        <v>2200116</v>
      </c>
      <c r="B1186" s="130" t="s">
        <v>1703</v>
      </c>
      <c r="C1186" s="60"/>
    </row>
    <row r="1187" s="1" customFormat="1" customHeight="1" spans="1:3">
      <c r="A1187" s="130">
        <v>2200119</v>
      </c>
      <c r="B1187" s="130" t="s">
        <v>1704</v>
      </c>
      <c r="C1187" s="60"/>
    </row>
    <row r="1188" s="1" customFormat="1" customHeight="1" spans="1:3">
      <c r="A1188" s="130">
        <v>2200150</v>
      </c>
      <c r="B1188" s="130" t="s">
        <v>812</v>
      </c>
      <c r="C1188" s="60">
        <v>1358.27</v>
      </c>
    </row>
    <row r="1189" s="1" customFormat="1" customHeight="1" spans="1:3">
      <c r="A1189" s="130">
        <v>2200199</v>
      </c>
      <c r="B1189" s="130" t="s">
        <v>1705</v>
      </c>
      <c r="C1189" s="60">
        <v>349.39</v>
      </c>
    </row>
    <row r="1190" s="1" customFormat="1" customHeight="1" spans="1:3">
      <c r="A1190" s="130">
        <v>22002</v>
      </c>
      <c r="B1190" s="133" t="s">
        <v>1706</v>
      </c>
      <c r="C1190" s="60">
        <f>SUM(C1191:C1208)</f>
        <v>0</v>
      </c>
    </row>
    <row r="1191" s="1" customFormat="1" customHeight="1" spans="1:3">
      <c r="A1191" s="130">
        <v>2200201</v>
      </c>
      <c r="B1191" s="130" t="s">
        <v>803</v>
      </c>
      <c r="C1191" s="60">
        <v>0</v>
      </c>
    </row>
    <row r="1192" s="1" customFormat="1" customHeight="1" spans="1:3">
      <c r="A1192" s="130">
        <v>2200202</v>
      </c>
      <c r="B1192" s="130" t="s">
        <v>804</v>
      </c>
      <c r="C1192" s="60">
        <v>0</v>
      </c>
    </row>
    <row r="1193" s="1" customFormat="1" customHeight="1" spans="1:3">
      <c r="A1193" s="130">
        <v>2200203</v>
      </c>
      <c r="B1193" s="130" t="s">
        <v>805</v>
      </c>
      <c r="C1193" s="60">
        <v>0</v>
      </c>
    </row>
    <row r="1194" s="1" customFormat="1" customHeight="1" spans="1:3">
      <c r="A1194" s="130">
        <v>2200204</v>
      </c>
      <c r="B1194" s="130" t="s">
        <v>1707</v>
      </c>
      <c r="C1194" s="60">
        <v>0</v>
      </c>
    </row>
    <row r="1195" s="1" customFormat="1" customHeight="1" spans="1:3">
      <c r="A1195" s="130">
        <v>2200205</v>
      </c>
      <c r="B1195" s="130" t="s">
        <v>1708</v>
      </c>
      <c r="C1195" s="60">
        <v>0</v>
      </c>
    </row>
    <row r="1196" s="1" customFormat="1" customHeight="1" spans="1:3">
      <c r="A1196" s="130">
        <v>2200206</v>
      </c>
      <c r="B1196" s="130" t="s">
        <v>1709</v>
      </c>
      <c r="C1196" s="60">
        <v>0</v>
      </c>
    </row>
    <row r="1197" s="1" customFormat="1" customHeight="1" spans="1:3">
      <c r="A1197" s="130">
        <v>2200207</v>
      </c>
      <c r="B1197" s="130" t="s">
        <v>1710</v>
      </c>
      <c r="C1197" s="60">
        <v>0</v>
      </c>
    </row>
    <row r="1198" s="1" customFormat="1" customHeight="1" spans="1:3">
      <c r="A1198" s="130">
        <v>2200208</v>
      </c>
      <c r="B1198" s="130" t="s">
        <v>1711</v>
      </c>
      <c r="C1198" s="60">
        <v>0</v>
      </c>
    </row>
    <row r="1199" s="1" customFormat="1" customHeight="1" spans="1:3">
      <c r="A1199" s="130">
        <v>2200209</v>
      </c>
      <c r="B1199" s="130" t="s">
        <v>1712</v>
      </c>
      <c r="C1199" s="60">
        <v>0</v>
      </c>
    </row>
    <row r="1200" s="1" customFormat="1" customHeight="1" spans="1:3">
      <c r="A1200" s="130">
        <v>2200210</v>
      </c>
      <c r="B1200" s="130" t="s">
        <v>1713</v>
      </c>
      <c r="C1200" s="60">
        <v>0</v>
      </c>
    </row>
    <row r="1201" s="1" customFormat="1" customHeight="1" spans="1:3">
      <c r="A1201" s="130">
        <v>2200211</v>
      </c>
      <c r="B1201" s="130" t="s">
        <v>1714</v>
      </c>
      <c r="C1201" s="60">
        <v>0</v>
      </c>
    </row>
    <row r="1202" s="1" customFormat="1" customHeight="1" spans="1:3">
      <c r="A1202" s="130">
        <v>2200212</v>
      </c>
      <c r="B1202" s="130" t="s">
        <v>1715</v>
      </c>
      <c r="C1202" s="60">
        <v>0</v>
      </c>
    </row>
    <row r="1203" s="1" customFormat="1" customHeight="1" spans="1:3">
      <c r="A1203" s="130">
        <v>2200213</v>
      </c>
      <c r="B1203" s="130" t="s">
        <v>1716</v>
      </c>
      <c r="C1203" s="60">
        <v>0</v>
      </c>
    </row>
    <row r="1204" s="1" customFormat="1" customHeight="1" spans="1:3">
      <c r="A1204" s="130">
        <v>2200215</v>
      </c>
      <c r="B1204" s="130" t="s">
        <v>1717</v>
      </c>
      <c r="C1204" s="60">
        <v>0</v>
      </c>
    </row>
    <row r="1205" s="1" customFormat="1" customHeight="1" spans="1:3">
      <c r="A1205" s="130">
        <v>2200217</v>
      </c>
      <c r="B1205" s="130" t="s">
        <v>1718</v>
      </c>
      <c r="C1205" s="60">
        <v>0</v>
      </c>
    </row>
    <row r="1206" s="1" customFormat="1" customHeight="1" spans="1:3">
      <c r="A1206" s="130">
        <v>2200218</v>
      </c>
      <c r="B1206" s="130" t="s">
        <v>1719</v>
      </c>
      <c r="C1206" s="60">
        <v>0</v>
      </c>
    </row>
    <row r="1207" s="1" customFormat="1" customHeight="1" spans="1:3">
      <c r="A1207" s="130">
        <v>2200250</v>
      </c>
      <c r="B1207" s="130" t="s">
        <v>812</v>
      </c>
      <c r="C1207" s="60">
        <v>0</v>
      </c>
    </row>
    <row r="1208" s="1" customFormat="1" customHeight="1" spans="1:3">
      <c r="A1208" s="130">
        <v>2200299</v>
      </c>
      <c r="B1208" s="130" t="s">
        <v>1720</v>
      </c>
      <c r="C1208" s="60">
        <v>0</v>
      </c>
    </row>
    <row r="1209" s="1" customFormat="1" customHeight="1" spans="1:3">
      <c r="A1209" s="130">
        <v>22003</v>
      </c>
      <c r="B1209" s="133" t="s">
        <v>1721</v>
      </c>
      <c r="C1209" s="60">
        <f>SUM(C1210:C1217)</f>
        <v>0</v>
      </c>
    </row>
    <row r="1210" s="1" customFormat="1" customHeight="1" spans="1:3">
      <c r="A1210" s="130">
        <v>2200301</v>
      </c>
      <c r="B1210" s="130" t="s">
        <v>803</v>
      </c>
      <c r="C1210" s="60">
        <v>0</v>
      </c>
    </row>
    <row r="1211" s="1" customFormat="1" customHeight="1" spans="1:3">
      <c r="A1211" s="130">
        <v>2200302</v>
      </c>
      <c r="B1211" s="130" t="s">
        <v>804</v>
      </c>
      <c r="C1211" s="60">
        <v>0</v>
      </c>
    </row>
    <row r="1212" s="1" customFormat="1" customHeight="1" spans="1:3">
      <c r="A1212" s="130">
        <v>2200303</v>
      </c>
      <c r="B1212" s="130" t="s">
        <v>805</v>
      </c>
      <c r="C1212" s="60">
        <v>0</v>
      </c>
    </row>
    <row r="1213" s="1" customFormat="1" customHeight="1" spans="1:3">
      <c r="A1213" s="130">
        <v>2200304</v>
      </c>
      <c r="B1213" s="130" t="s">
        <v>1722</v>
      </c>
      <c r="C1213" s="60">
        <v>0</v>
      </c>
    </row>
    <row r="1214" s="1" customFormat="1" customHeight="1" spans="1:3">
      <c r="A1214" s="130">
        <v>2200305</v>
      </c>
      <c r="B1214" s="130" t="s">
        <v>1723</v>
      </c>
      <c r="C1214" s="60">
        <v>0</v>
      </c>
    </row>
    <row r="1215" s="1" customFormat="1" customHeight="1" spans="1:3">
      <c r="A1215" s="130">
        <v>2200306</v>
      </c>
      <c r="B1215" s="130" t="s">
        <v>1724</v>
      </c>
      <c r="C1215" s="60">
        <v>0</v>
      </c>
    </row>
    <row r="1216" s="1" customFormat="1" customHeight="1" spans="1:3">
      <c r="A1216" s="130">
        <v>2200350</v>
      </c>
      <c r="B1216" s="130" t="s">
        <v>812</v>
      </c>
      <c r="C1216" s="60">
        <v>0</v>
      </c>
    </row>
    <row r="1217" s="1" customFormat="1" customHeight="1" spans="1:3">
      <c r="A1217" s="130">
        <v>2200399</v>
      </c>
      <c r="B1217" s="130" t="s">
        <v>1725</v>
      </c>
      <c r="C1217" s="60">
        <v>0</v>
      </c>
    </row>
    <row r="1218" s="1" customFormat="1" customHeight="1" spans="1:3">
      <c r="A1218" s="130">
        <v>22005</v>
      </c>
      <c r="B1218" s="133" t="s">
        <v>1726</v>
      </c>
      <c r="C1218" s="60">
        <f>SUM(C1219:C1232)</f>
        <v>153.04</v>
      </c>
    </row>
    <row r="1219" s="1" customFormat="1" customHeight="1" spans="1:3">
      <c r="A1219" s="130">
        <v>2200501</v>
      </c>
      <c r="B1219" s="130" t="s">
        <v>803</v>
      </c>
      <c r="C1219" s="60">
        <v>49.34</v>
      </c>
    </row>
    <row r="1220" s="1" customFormat="1" customHeight="1" spans="1:3">
      <c r="A1220" s="130">
        <v>2200502</v>
      </c>
      <c r="B1220" s="130" t="s">
        <v>804</v>
      </c>
      <c r="C1220" s="60">
        <v>2.5</v>
      </c>
    </row>
    <row r="1221" s="1" customFormat="1" customHeight="1" spans="1:3">
      <c r="A1221" s="130">
        <v>2200503</v>
      </c>
      <c r="B1221" s="130" t="s">
        <v>805</v>
      </c>
      <c r="C1221" s="60">
        <v>0</v>
      </c>
    </row>
    <row r="1222" s="1" customFormat="1" customHeight="1" spans="1:3">
      <c r="A1222" s="130">
        <v>2200504</v>
      </c>
      <c r="B1222" s="130" t="s">
        <v>1727</v>
      </c>
      <c r="C1222" s="60">
        <v>0</v>
      </c>
    </row>
    <row r="1223" s="1" customFormat="1" customHeight="1" spans="1:3">
      <c r="A1223" s="130">
        <v>2200506</v>
      </c>
      <c r="B1223" s="130" t="s">
        <v>1728</v>
      </c>
      <c r="C1223" s="60">
        <v>0</v>
      </c>
    </row>
    <row r="1224" s="1" customFormat="1" customHeight="1" spans="1:3">
      <c r="A1224" s="130">
        <v>2200507</v>
      </c>
      <c r="B1224" s="130" t="s">
        <v>1729</v>
      </c>
      <c r="C1224" s="60">
        <v>0</v>
      </c>
    </row>
    <row r="1225" s="1" customFormat="1" customHeight="1" spans="1:3">
      <c r="A1225" s="130">
        <v>2200508</v>
      </c>
      <c r="B1225" s="130" t="s">
        <v>1730</v>
      </c>
      <c r="C1225" s="60">
        <v>0</v>
      </c>
    </row>
    <row r="1226" s="1" customFormat="1" customHeight="1" spans="1:3">
      <c r="A1226" s="130">
        <v>2200509</v>
      </c>
      <c r="B1226" s="130" t="s">
        <v>1731</v>
      </c>
      <c r="C1226" s="60">
        <v>101.2</v>
      </c>
    </row>
    <row r="1227" s="1" customFormat="1" customHeight="1" spans="1:3">
      <c r="A1227" s="130">
        <v>2200510</v>
      </c>
      <c r="B1227" s="130" t="s">
        <v>1732</v>
      </c>
      <c r="C1227" s="60">
        <v>0</v>
      </c>
    </row>
    <row r="1228" s="1" customFormat="1" customHeight="1" spans="1:3">
      <c r="A1228" s="130">
        <v>2200511</v>
      </c>
      <c r="B1228" s="130" t="s">
        <v>1733</v>
      </c>
      <c r="C1228" s="60">
        <v>0</v>
      </c>
    </row>
    <row r="1229" s="1" customFormat="1" customHeight="1" spans="1:3">
      <c r="A1229" s="130">
        <v>2200512</v>
      </c>
      <c r="B1229" s="130" t="s">
        <v>1734</v>
      </c>
      <c r="C1229" s="60">
        <v>0</v>
      </c>
    </row>
    <row r="1230" s="1" customFormat="1" customHeight="1" spans="1:3">
      <c r="A1230" s="130">
        <v>2200513</v>
      </c>
      <c r="B1230" s="130" t="s">
        <v>1735</v>
      </c>
      <c r="C1230" s="60">
        <v>0</v>
      </c>
    </row>
    <row r="1231" s="1" customFormat="1" customHeight="1" spans="1:3">
      <c r="A1231" s="130">
        <v>2200514</v>
      </c>
      <c r="B1231" s="130" t="s">
        <v>1736</v>
      </c>
      <c r="C1231" s="60">
        <v>0</v>
      </c>
    </row>
    <row r="1232" s="1" customFormat="1" customHeight="1" spans="1:3">
      <c r="A1232" s="130">
        <v>2200599</v>
      </c>
      <c r="B1232" s="130" t="s">
        <v>1737</v>
      </c>
      <c r="C1232" s="60">
        <v>0</v>
      </c>
    </row>
    <row r="1233" s="1" customFormat="1" customHeight="1" spans="1:3">
      <c r="A1233" s="130">
        <v>22099</v>
      </c>
      <c r="B1233" s="133" t="s">
        <v>1738</v>
      </c>
      <c r="C1233" s="60">
        <f>C1234</f>
        <v>0</v>
      </c>
    </row>
    <row r="1234" s="1" customFormat="1" customHeight="1" spans="1:3">
      <c r="A1234" s="130">
        <v>2209901</v>
      </c>
      <c r="B1234" s="130" t="s">
        <v>1739</v>
      </c>
      <c r="C1234" s="60">
        <v>0</v>
      </c>
    </row>
    <row r="1235" s="1" customFormat="1" customHeight="1" spans="1:3">
      <c r="A1235" s="130">
        <v>221</v>
      </c>
      <c r="B1235" s="133" t="s">
        <v>1740</v>
      </c>
      <c r="C1235" s="60">
        <f>SUM(C1236,C1245,C1249)</f>
        <v>0</v>
      </c>
    </row>
    <row r="1236" s="1" customFormat="1" customHeight="1" spans="1:3">
      <c r="A1236" s="130">
        <v>22101</v>
      </c>
      <c r="B1236" s="133" t="s">
        <v>1741</v>
      </c>
      <c r="C1236" s="60">
        <f>SUM(C1237:C1244)</f>
        <v>0</v>
      </c>
    </row>
    <row r="1237" s="1" customFormat="1" customHeight="1" spans="1:3">
      <c r="A1237" s="130">
        <v>2210101</v>
      </c>
      <c r="B1237" s="130" t="s">
        <v>1742</v>
      </c>
      <c r="C1237" s="60">
        <v>0</v>
      </c>
    </row>
    <row r="1238" s="1" customFormat="1" customHeight="1" spans="1:3">
      <c r="A1238" s="130">
        <v>2210102</v>
      </c>
      <c r="B1238" s="130" t="s">
        <v>1743</v>
      </c>
      <c r="C1238" s="60">
        <v>0</v>
      </c>
    </row>
    <row r="1239" s="1" customFormat="1" customHeight="1" spans="1:3">
      <c r="A1239" s="130">
        <v>2210103</v>
      </c>
      <c r="B1239" s="130" t="s">
        <v>1744</v>
      </c>
      <c r="C1239" s="60">
        <v>0</v>
      </c>
    </row>
    <row r="1240" s="1" customFormat="1" customHeight="1" spans="1:3">
      <c r="A1240" s="130">
        <v>2210104</v>
      </c>
      <c r="B1240" s="130" t="s">
        <v>1745</v>
      </c>
      <c r="C1240" s="60">
        <v>0</v>
      </c>
    </row>
    <row r="1241" s="1" customFormat="1" customHeight="1" spans="1:3">
      <c r="A1241" s="130">
        <v>2210105</v>
      </c>
      <c r="B1241" s="130" t="s">
        <v>1746</v>
      </c>
      <c r="C1241" s="60">
        <v>0</v>
      </c>
    </row>
    <row r="1242" s="1" customFormat="1" customHeight="1" spans="1:3">
      <c r="A1242" s="130">
        <v>2210106</v>
      </c>
      <c r="B1242" s="130" t="s">
        <v>1747</v>
      </c>
      <c r="C1242" s="60">
        <v>0</v>
      </c>
    </row>
    <row r="1243" s="1" customFormat="1" customHeight="1" spans="1:3">
      <c r="A1243" s="130">
        <v>2210107</v>
      </c>
      <c r="B1243" s="130" t="s">
        <v>1748</v>
      </c>
      <c r="C1243" s="60">
        <v>0</v>
      </c>
    </row>
    <row r="1244" s="1" customFormat="1" customHeight="1" spans="1:3">
      <c r="A1244" s="130">
        <v>2210199</v>
      </c>
      <c r="B1244" s="130" t="s">
        <v>1749</v>
      </c>
      <c r="C1244" s="60">
        <v>0</v>
      </c>
    </row>
    <row r="1245" s="1" customFormat="1" customHeight="1" spans="1:3">
      <c r="A1245" s="130">
        <v>22102</v>
      </c>
      <c r="B1245" s="133" t="s">
        <v>1750</v>
      </c>
      <c r="C1245" s="60">
        <f>SUM(C1246:C1248)</f>
        <v>0</v>
      </c>
    </row>
    <row r="1246" s="1" customFormat="1" customHeight="1" spans="1:3">
      <c r="A1246" s="130">
        <v>2210201</v>
      </c>
      <c r="B1246" s="130" t="s">
        <v>1751</v>
      </c>
      <c r="C1246" s="60">
        <v>0</v>
      </c>
    </row>
    <row r="1247" s="1" customFormat="1" customHeight="1" spans="1:3">
      <c r="A1247" s="130">
        <v>2210202</v>
      </c>
      <c r="B1247" s="130" t="s">
        <v>1752</v>
      </c>
      <c r="C1247" s="60">
        <v>0</v>
      </c>
    </row>
    <row r="1248" s="1" customFormat="1" customHeight="1" spans="1:3">
      <c r="A1248" s="130">
        <v>2210203</v>
      </c>
      <c r="B1248" s="130" t="s">
        <v>1753</v>
      </c>
      <c r="C1248" s="60">
        <v>0</v>
      </c>
    </row>
    <row r="1249" s="1" customFormat="1" customHeight="1" spans="1:3">
      <c r="A1249" s="130">
        <v>22103</v>
      </c>
      <c r="B1249" s="133" t="s">
        <v>1754</v>
      </c>
      <c r="C1249" s="60">
        <f>SUM(C1250:C1252)</f>
        <v>0</v>
      </c>
    </row>
    <row r="1250" s="1" customFormat="1" customHeight="1" spans="1:3">
      <c r="A1250" s="130">
        <v>2210301</v>
      </c>
      <c r="B1250" s="130" t="s">
        <v>1755</v>
      </c>
      <c r="C1250" s="60">
        <v>0</v>
      </c>
    </row>
    <row r="1251" s="1" customFormat="1" customHeight="1" spans="1:3">
      <c r="A1251" s="130">
        <v>2210302</v>
      </c>
      <c r="B1251" s="130" t="s">
        <v>1756</v>
      </c>
      <c r="C1251" s="60">
        <v>0</v>
      </c>
    </row>
    <row r="1252" s="1" customFormat="1" customHeight="1" spans="1:3">
      <c r="A1252" s="130">
        <v>2210399</v>
      </c>
      <c r="B1252" s="130" t="s">
        <v>1757</v>
      </c>
      <c r="C1252" s="60">
        <v>0</v>
      </c>
    </row>
    <row r="1253" s="1" customFormat="1" customHeight="1" spans="1:3">
      <c r="A1253" s="130">
        <v>222</v>
      </c>
      <c r="B1253" s="133" t="s">
        <v>1758</v>
      </c>
      <c r="C1253" s="60">
        <f>SUM(C1254,C1269,C1283,C1288,C1294)</f>
        <v>0</v>
      </c>
    </row>
    <row r="1254" s="1" customFormat="1" customHeight="1" spans="1:3">
      <c r="A1254" s="130">
        <v>22201</v>
      </c>
      <c r="B1254" s="133" t="s">
        <v>1759</v>
      </c>
      <c r="C1254" s="60">
        <f>SUM(C1255:C1268)</f>
        <v>0</v>
      </c>
    </row>
    <row r="1255" s="1" customFormat="1" customHeight="1" spans="1:3">
      <c r="A1255" s="130">
        <v>2220101</v>
      </c>
      <c r="B1255" s="130" t="s">
        <v>803</v>
      </c>
      <c r="C1255" s="60">
        <v>0</v>
      </c>
    </row>
    <row r="1256" s="1" customFormat="1" customHeight="1" spans="1:3">
      <c r="A1256" s="130">
        <v>2220102</v>
      </c>
      <c r="B1256" s="130" t="s">
        <v>804</v>
      </c>
      <c r="C1256" s="60">
        <v>0</v>
      </c>
    </row>
    <row r="1257" s="1" customFormat="1" customHeight="1" spans="1:3">
      <c r="A1257" s="130">
        <v>2220103</v>
      </c>
      <c r="B1257" s="130" t="s">
        <v>805</v>
      </c>
      <c r="C1257" s="60">
        <v>0</v>
      </c>
    </row>
    <row r="1258" s="1" customFormat="1" customHeight="1" spans="1:3">
      <c r="A1258" s="130">
        <v>2220104</v>
      </c>
      <c r="B1258" s="130" t="s">
        <v>1760</v>
      </c>
      <c r="C1258" s="60">
        <v>0</v>
      </c>
    </row>
    <row r="1259" s="1" customFormat="1" customHeight="1" spans="1:3">
      <c r="A1259" s="130">
        <v>2220105</v>
      </c>
      <c r="B1259" s="130" t="s">
        <v>1761</v>
      </c>
      <c r="C1259" s="60">
        <v>0</v>
      </c>
    </row>
    <row r="1260" s="1" customFormat="1" customHeight="1" spans="1:3">
      <c r="A1260" s="130">
        <v>2220106</v>
      </c>
      <c r="B1260" s="130" t="s">
        <v>1762</v>
      </c>
      <c r="C1260" s="60">
        <v>0</v>
      </c>
    </row>
    <row r="1261" s="1" customFormat="1" customHeight="1" spans="1:3">
      <c r="A1261" s="130">
        <v>2220107</v>
      </c>
      <c r="B1261" s="130" t="s">
        <v>1763</v>
      </c>
      <c r="C1261" s="60">
        <v>0</v>
      </c>
    </row>
    <row r="1262" s="1" customFormat="1" customHeight="1" spans="1:3">
      <c r="A1262" s="130">
        <v>2220112</v>
      </c>
      <c r="B1262" s="130" t="s">
        <v>1764</v>
      </c>
      <c r="C1262" s="60">
        <v>0</v>
      </c>
    </row>
    <row r="1263" s="1" customFormat="1" customHeight="1" spans="1:3">
      <c r="A1263" s="130">
        <v>2220113</v>
      </c>
      <c r="B1263" s="130" t="s">
        <v>1765</v>
      </c>
      <c r="C1263" s="60">
        <v>0</v>
      </c>
    </row>
    <row r="1264" s="1" customFormat="1" customHeight="1" spans="1:3">
      <c r="A1264" s="130">
        <v>2220114</v>
      </c>
      <c r="B1264" s="130" t="s">
        <v>1766</v>
      </c>
      <c r="C1264" s="60">
        <v>0</v>
      </c>
    </row>
    <row r="1265" s="1" customFormat="1" customHeight="1" spans="1:3">
      <c r="A1265" s="130">
        <v>2220115</v>
      </c>
      <c r="B1265" s="130" t="s">
        <v>1767</v>
      </c>
      <c r="C1265" s="60">
        <v>0</v>
      </c>
    </row>
    <row r="1266" s="1" customFormat="1" customHeight="1" spans="1:3">
      <c r="A1266" s="130">
        <v>2220118</v>
      </c>
      <c r="B1266" s="130" t="s">
        <v>1768</v>
      </c>
      <c r="C1266" s="60">
        <v>0</v>
      </c>
    </row>
    <row r="1267" s="1" customFormat="1" customHeight="1" spans="1:3">
      <c r="A1267" s="130">
        <v>2220150</v>
      </c>
      <c r="B1267" s="130" t="s">
        <v>812</v>
      </c>
      <c r="C1267" s="60">
        <v>0</v>
      </c>
    </row>
    <row r="1268" s="1" customFormat="1" customHeight="1" spans="1:3">
      <c r="A1268" s="130">
        <v>2220199</v>
      </c>
      <c r="B1268" s="130" t="s">
        <v>1769</v>
      </c>
      <c r="C1268" s="60">
        <v>0</v>
      </c>
    </row>
    <row r="1269" s="1" customFormat="1" customHeight="1" spans="1:3">
      <c r="A1269" s="130">
        <v>22202</v>
      </c>
      <c r="B1269" s="133" t="s">
        <v>1770</v>
      </c>
      <c r="C1269" s="60">
        <f>SUM(C1270:C1282)</f>
        <v>0</v>
      </c>
    </row>
    <row r="1270" s="1" customFormat="1" customHeight="1" spans="1:3">
      <c r="A1270" s="130">
        <v>2220201</v>
      </c>
      <c r="B1270" s="130" t="s">
        <v>803</v>
      </c>
      <c r="C1270" s="60">
        <v>0</v>
      </c>
    </row>
    <row r="1271" s="1" customFormat="1" customHeight="1" spans="1:3">
      <c r="A1271" s="130">
        <v>2220202</v>
      </c>
      <c r="B1271" s="130" t="s">
        <v>804</v>
      </c>
      <c r="C1271" s="60">
        <v>0</v>
      </c>
    </row>
    <row r="1272" s="1" customFormat="1" customHeight="1" spans="1:3">
      <c r="A1272" s="130">
        <v>2220203</v>
      </c>
      <c r="B1272" s="130" t="s">
        <v>805</v>
      </c>
      <c r="C1272" s="60">
        <v>0</v>
      </c>
    </row>
    <row r="1273" s="1" customFormat="1" customHeight="1" spans="1:3">
      <c r="A1273" s="130">
        <v>2220204</v>
      </c>
      <c r="B1273" s="130" t="s">
        <v>1771</v>
      </c>
      <c r="C1273" s="60">
        <v>0</v>
      </c>
    </row>
    <row r="1274" s="1" customFormat="1" customHeight="1" spans="1:3">
      <c r="A1274" s="130">
        <v>2220205</v>
      </c>
      <c r="B1274" s="130" t="s">
        <v>1772</v>
      </c>
      <c r="C1274" s="60">
        <v>0</v>
      </c>
    </row>
    <row r="1275" s="1" customFormat="1" customHeight="1" spans="1:3">
      <c r="A1275" s="130">
        <v>2220206</v>
      </c>
      <c r="B1275" s="130" t="s">
        <v>1773</v>
      </c>
      <c r="C1275" s="60">
        <v>0</v>
      </c>
    </row>
    <row r="1276" s="1" customFormat="1" customHeight="1" spans="1:3">
      <c r="A1276" s="130">
        <v>2220207</v>
      </c>
      <c r="B1276" s="130" t="s">
        <v>1774</v>
      </c>
      <c r="C1276" s="60">
        <v>0</v>
      </c>
    </row>
    <row r="1277" s="1" customFormat="1" customHeight="1" spans="1:3">
      <c r="A1277" s="130">
        <v>2220209</v>
      </c>
      <c r="B1277" s="130" t="s">
        <v>1775</v>
      </c>
      <c r="C1277" s="60">
        <v>0</v>
      </c>
    </row>
    <row r="1278" s="1" customFormat="1" customHeight="1" spans="1:3">
      <c r="A1278" s="130">
        <v>2220210</v>
      </c>
      <c r="B1278" s="130" t="s">
        <v>1776</v>
      </c>
      <c r="C1278" s="60">
        <v>0</v>
      </c>
    </row>
    <row r="1279" s="1" customFormat="1" customHeight="1" spans="1:3">
      <c r="A1279" s="130">
        <v>2220211</v>
      </c>
      <c r="B1279" s="130" t="s">
        <v>1777</v>
      </c>
      <c r="C1279" s="60">
        <v>0</v>
      </c>
    </row>
    <row r="1280" s="1" customFormat="1" customHeight="1" spans="1:3">
      <c r="A1280" s="130">
        <v>2220212</v>
      </c>
      <c r="B1280" s="130" t="s">
        <v>1778</v>
      </c>
      <c r="C1280" s="60">
        <v>0</v>
      </c>
    </row>
    <row r="1281" s="1" customFormat="1" customHeight="1" spans="1:3">
      <c r="A1281" s="130">
        <v>2220250</v>
      </c>
      <c r="B1281" s="130" t="s">
        <v>812</v>
      </c>
      <c r="C1281" s="60">
        <v>0</v>
      </c>
    </row>
    <row r="1282" s="1" customFormat="1" customHeight="1" spans="1:3">
      <c r="A1282" s="130">
        <v>2220299</v>
      </c>
      <c r="B1282" s="130" t="s">
        <v>1779</v>
      </c>
      <c r="C1282" s="60">
        <v>0</v>
      </c>
    </row>
    <row r="1283" s="1" customFormat="1" customHeight="1" spans="1:3">
      <c r="A1283" s="130">
        <v>22203</v>
      </c>
      <c r="B1283" s="133" t="s">
        <v>1780</v>
      </c>
      <c r="C1283" s="60">
        <f>SUM(C1284:C1287)</f>
        <v>0</v>
      </c>
    </row>
    <row r="1284" s="1" customFormat="1" customHeight="1" spans="1:3">
      <c r="A1284" s="130">
        <v>2220301</v>
      </c>
      <c r="B1284" s="130" t="s">
        <v>1781</v>
      </c>
      <c r="C1284" s="60">
        <v>0</v>
      </c>
    </row>
    <row r="1285" s="1" customFormat="1" customHeight="1" spans="1:3">
      <c r="A1285" s="130">
        <v>2220303</v>
      </c>
      <c r="B1285" s="130" t="s">
        <v>1782</v>
      </c>
      <c r="C1285" s="60">
        <v>0</v>
      </c>
    </row>
    <row r="1286" s="1" customFormat="1" customHeight="1" spans="1:3">
      <c r="A1286" s="130">
        <v>2220304</v>
      </c>
      <c r="B1286" s="130" t="s">
        <v>1783</v>
      </c>
      <c r="C1286" s="60">
        <v>0</v>
      </c>
    </row>
    <row r="1287" s="1" customFormat="1" customHeight="1" spans="1:3">
      <c r="A1287" s="130">
        <v>2220399</v>
      </c>
      <c r="B1287" s="130" t="s">
        <v>1784</v>
      </c>
      <c r="C1287" s="60">
        <v>0</v>
      </c>
    </row>
    <row r="1288" s="1" customFormat="1" customHeight="1" spans="1:3">
      <c r="A1288" s="130">
        <v>22204</v>
      </c>
      <c r="B1288" s="133" t="s">
        <v>1785</v>
      </c>
      <c r="C1288" s="60">
        <f>SUM(C1289:C1293)</f>
        <v>0</v>
      </c>
    </row>
    <row r="1289" s="1" customFormat="1" customHeight="1" spans="1:3">
      <c r="A1289" s="130">
        <v>2220401</v>
      </c>
      <c r="B1289" s="130" t="s">
        <v>1786</v>
      </c>
      <c r="C1289" s="60"/>
    </row>
    <row r="1290" s="1" customFormat="1" customHeight="1" spans="1:3">
      <c r="A1290" s="130">
        <v>2220402</v>
      </c>
      <c r="B1290" s="130" t="s">
        <v>1787</v>
      </c>
      <c r="C1290" s="60">
        <v>0</v>
      </c>
    </row>
    <row r="1291" s="1" customFormat="1" customHeight="1" spans="1:3">
      <c r="A1291" s="130">
        <v>2220403</v>
      </c>
      <c r="B1291" s="130" t="s">
        <v>1788</v>
      </c>
      <c r="C1291" s="60">
        <v>0</v>
      </c>
    </row>
    <row r="1292" s="1" customFormat="1" customHeight="1" spans="1:3">
      <c r="A1292" s="130">
        <v>2220404</v>
      </c>
      <c r="B1292" s="130" t="s">
        <v>1789</v>
      </c>
      <c r="C1292" s="60">
        <v>0</v>
      </c>
    </row>
    <row r="1293" s="1" customFormat="1" customHeight="1" spans="1:3">
      <c r="A1293" s="130">
        <v>2220499</v>
      </c>
      <c r="B1293" s="130" t="s">
        <v>1790</v>
      </c>
      <c r="C1293" s="60">
        <v>0</v>
      </c>
    </row>
    <row r="1294" s="1" customFormat="1" customHeight="1" spans="1:3">
      <c r="A1294" s="130">
        <v>22205</v>
      </c>
      <c r="B1294" s="133" t="s">
        <v>1791</v>
      </c>
      <c r="C1294" s="60">
        <f>SUM(C1295:C1305)</f>
        <v>0</v>
      </c>
    </row>
    <row r="1295" s="1" customFormat="1" customHeight="1" spans="1:3">
      <c r="A1295" s="130">
        <v>2220501</v>
      </c>
      <c r="B1295" s="130" t="s">
        <v>1792</v>
      </c>
      <c r="C1295" s="60">
        <v>0</v>
      </c>
    </row>
    <row r="1296" s="1" customFormat="1" customHeight="1" spans="1:3">
      <c r="A1296" s="130">
        <v>2220502</v>
      </c>
      <c r="B1296" s="130" t="s">
        <v>1793</v>
      </c>
      <c r="C1296" s="60">
        <v>0</v>
      </c>
    </row>
    <row r="1297" s="1" customFormat="1" customHeight="1" spans="1:3">
      <c r="A1297" s="130">
        <v>2220503</v>
      </c>
      <c r="B1297" s="130" t="s">
        <v>1794</v>
      </c>
      <c r="C1297" s="60">
        <v>0</v>
      </c>
    </row>
    <row r="1298" s="1" customFormat="1" customHeight="1" spans="1:3">
      <c r="A1298" s="130">
        <v>2220504</v>
      </c>
      <c r="B1298" s="130" t="s">
        <v>1795</v>
      </c>
      <c r="C1298" s="60">
        <v>0</v>
      </c>
    </row>
    <row r="1299" s="1" customFormat="1" customHeight="1" spans="1:3">
      <c r="A1299" s="130">
        <v>2220505</v>
      </c>
      <c r="B1299" s="130" t="s">
        <v>1796</v>
      </c>
      <c r="C1299" s="60">
        <v>0</v>
      </c>
    </row>
    <row r="1300" s="1" customFormat="1" customHeight="1" spans="1:3">
      <c r="A1300" s="130">
        <v>2220506</v>
      </c>
      <c r="B1300" s="130" t="s">
        <v>1797</v>
      </c>
      <c r="C1300" s="60">
        <v>0</v>
      </c>
    </row>
    <row r="1301" s="1" customFormat="1" customHeight="1" spans="1:3">
      <c r="A1301" s="130">
        <v>2220507</v>
      </c>
      <c r="B1301" s="130" t="s">
        <v>1798</v>
      </c>
      <c r="C1301" s="60">
        <v>0</v>
      </c>
    </row>
    <row r="1302" s="1" customFormat="1" customHeight="1" spans="1:3">
      <c r="A1302" s="130">
        <v>2220508</v>
      </c>
      <c r="B1302" s="130" t="s">
        <v>1799</v>
      </c>
      <c r="C1302" s="60">
        <v>0</v>
      </c>
    </row>
    <row r="1303" s="1" customFormat="1" customHeight="1" spans="1:3">
      <c r="A1303" s="130">
        <v>2220509</v>
      </c>
      <c r="B1303" s="130" t="s">
        <v>1800</v>
      </c>
      <c r="C1303" s="60">
        <v>0</v>
      </c>
    </row>
    <row r="1304" s="1" customFormat="1" customHeight="1" spans="1:3">
      <c r="A1304" s="130">
        <v>2220510</v>
      </c>
      <c r="B1304" s="130" t="s">
        <v>1801</v>
      </c>
      <c r="C1304" s="60">
        <v>0</v>
      </c>
    </row>
    <row r="1305" s="1" customFormat="1" customHeight="1" spans="1:3">
      <c r="A1305" s="130">
        <v>2220599</v>
      </c>
      <c r="B1305" s="130" t="s">
        <v>1802</v>
      </c>
      <c r="C1305" s="60">
        <v>0</v>
      </c>
    </row>
    <row r="1306" s="1" customFormat="1" customHeight="1" spans="1:3">
      <c r="A1306" s="130">
        <v>224</v>
      </c>
      <c r="B1306" s="133" t="s">
        <v>1803</v>
      </c>
      <c r="C1306" s="60">
        <f>SUM(C1307,C1319,C1325,C1331,C1339,C1352,C1356,C1362)</f>
        <v>0</v>
      </c>
    </row>
    <row r="1307" s="1" customFormat="1" customHeight="1" spans="1:3">
      <c r="A1307" s="130">
        <v>22401</v>
      </c>
      <c r="B1307" s="133" t="s">
        <v>1804</v>
      </c>
      <c r="C1307" s="60">
        <f>SUM(C1308:C1318)</f>
        <v>0</v>
      </c>
    </row>
    <row r="1308" s="1" customFormat="1" customHeight="1" spans="1:3">
      <c r="A1308" s="130">
        <v>2240101</v>
      </c>
      <c r="B1308" s="130" t="s">
        <v>803</v>
      </c>
      <c r="C1308" s="60">
        <v>0</v>
      </c>
    </row>
    <row r="1309" s="1" customFormat="1" customHeight="1" spans="1:3">
      <c r="A1309" s="130">
        <v>2240102</v>
      </c>
      <c r="B1309" s="130" t="s">
        <v>804</v>
      </c>
      <c r="C1309" s="60">
        <v>0</v>
      </c>
    </row>
    <row r="1310" s="1" customFormat="1" customHeight="1" spans="1:3">
      <c r="A1310" s="130">
        <v>2240103</v>
      </c>
      <c r="B1310" s="130" t="s">
        <v>805</v>
      </c>
      <c r="C1310" s="60">
        <v>0</v>
      </c>
    </row>
    <row r="1311" s="1" customFormat="1" customHeight="1" spans="1:3">
      <c r="A1311" s="130">
        <v>2240104</v>
      </c>
      <c r="B1311" s="130" t="s">
        <v>1805</v>
      </c>
      <c r="C1311" s="60">
        <v>0</v>
      </c>
    </row>
    <row r="1312" s="1" customFormat="1" customHeight="1" spans="1:3">
      <c r="A1312" s="130">
        <v>2240105</v>
      </c>
      <c r="B1312" s="130" t="s">
        <v>1806</v>
      </c>
      <c r="C1312" s="202"/>
    </row>
    <row r="1313" s="1" customFormat="1" customHeight="1" spans="1:3">
      <c r="A1313" s="130">
        <v>2240106</v>
      </c>
      <c r="B1313" s="130" t="s">
        <v>1807</v>
      </c>
      <c r="C1313" s="60">
        <v>0</v>
      </c>
    </row>
    <row r="1314" s="1" customFormat="1" customHeight="1" spans="1:3">
      <c r="A1314" s="130">
        <v>2240107</v>
      </c>
      <c r="B1314" s="130" t="s">
        <v>1808</v>
      </c>
      <c r="C1314" s="60">
        <v>0</v>
      </c>
    </row>
    <row r="1315" s="1" customFormat="1" customHeight="1" spans="1:3">
      <c r="A1315" s="130">
        <v>2240108</v>
      </c>
      <c r="B1315" s="130" t="s">
        <v>1809</v>
      </c>
      <c r="C1315" s="60">
        <v>0</v>
      </c>
    </row>
    <row r="1316" s="1" customFormat="1" customHeight="1" spans="1:3">
      <c r="A1316" s="130">
        <v>2240109</v>
      </c>
      <c r="B1316" s="130" t="s">
        <v>1810</v>
      </c>
      <c r="C1316" s="60">
        <v>0</v>
      </c>
    </row>
    <row r="1317" s="1" customFormat="1" customHeight="1" spans="1:3">
      <c r="A1317" s="130">
        <v>2240150</v>
      </c>
      <c r="B1317" s="130" t="s">
        <v>812</v>
      </c>
      <c r="C1317" s="60">
        <v>0</v>
      </c>
    </row>
    <row r="1318" s="1" customFormat="1" customHeight="1" spans="1:3">
      <c r="A1318" s="130">
        <v>2240199</v>
      </c>
      <c r="B1318" s="130" t="s">
        <v>1811</v>
      </c>
      <c r="C1318" s="60">
        <v>0</v>
      </c>
    </row>
    <row r="1319" s="1" customFormat="1" customHeight="1" spans="1:3">
      <c r="A1319" s="130">
        <v>22402</v>
      </c>
      <c r="B1319" s="133" t="s">
        <v>1812</v>
      </c>
      <c r="C1319" s="60">
        <f>SUM(C1320:C1324)</f>
        <v>0</v>
      </c>
    </row>
    <row r="1320" s="1" customFormat="1" customHeight="1" spans="1:3">
      <c r="A1320" s="130">
        <v>2240201</v>
      </c>
      <c r="B1320" s="130" t="s">
        <v>803</v>
      </c>
      <c r="C1320" s="60">
        <v>0</v>
      </c>
    </row>
    <row r="1321" s="1" customFormat="1" customHeight="1" spans="1:3">
      <c r="A1321" s="130">
        <v>2240202</v>
      </c>
      <c r="B1321" s="130" t="s">
        <v>804</v>
      </c>
      <c r="C1321" s="60">
        <v>0</v>
      </c>
    </row>
    <row r="1322" s="1" customFormat="1" customHeight="1" spans="1:3">
      <c r="A1322" s="130">
        <v>2240203</v>
      </c>
      <c r="B1322" s="130" t="s">
        <v>805</v>
      </c>
      <c r="C1322" s="60">
        <v>0</v>
      </c>
    </row>
    <row r="1323" s="1" customFormat="1" customHeight="1" spans="1:3">
      <c r="A1323" s="130">
        <v>2240204</v>
      </c>
      <c r="B1323" s="130" t="s">
        <v>1813</v>
      </c>
      <c r="C1323" s="60">
        <v>0</v>
      </c>
    </row>
    <row r="1324" s="1" customFormat="1" customHeight="1" spans="1:3">
      <c r="A1324" s="130">
        <v>2240299</v>
      </c>
      <c r="B1324" s="130" t="s">
        <v>1814</v>
      </c>
      <c r="C1324" s="60">
        <v>0</v>
      </c>
    </row>
    <row r="1325" s="1" customFormat="1" customHeight="1" spans="1:3">
      <c r="A1325" s="130">
        <v>22403</v>
      </c>
      <c r="B1325" s="133" t="s">
        <v>1815</v>
      </c>
      <c r="C1325" s="60">
        <f>SUM(C1326:C1330)</f>
        <v>0</v>
      </c>
    </row>
    <row r="1326" s="1" customFormat="1" customHeight="1" spans="1:3">
      <c r="A1326" s="130">
        <v>2240301</v>
      </c>
      <c r="B1326" s="130" t="s">
        <v>803</v>
      </c>
      <c r="C1326" s="60">
        <v>0</v>
      </c>
    </row>
    <row r="1327" s="1" customFormat="1" customHeight="1" spans="1:3">
      <c r="A1327" s="130">
        <v>2240302</v>
      </c>
      <c r="B1327" s="130" t="s">
        <v>804</v>
      </c>
      <c r="C1327" s="60">
        <v>0</v>
      </c>
    </row>
    <row r="1328" s="1" customFormat="1" customHeight="1" spans="1:3">
      <c r="A1328" s="130">
        <v>2240303</v>
      </c>
      <c r="B1328" s="130" t="s">
        <v>805</v>
      </c>
      <c r="C1328" s="60">
        <v>0</v>
      </c>
    </row>
    <row r="1329" s="1" customFormat="1" customHeight="1" spans="1:3">
      <c r="A1329" s="130">
        <v>2240304</v>
      </c>
      <c r="B1329" s="130" t="s">
        <v>1816</v>
      </c>
      <c r="C1329" s="60">
        <v>0</v>
      </c>
    </row>
    <row r="1330" s="1" customFormat="1" customHeight="1" spans="1:3">
      <c r="A1330" s="130">
        <v>2240399</v>
      </c>
      <c r="B1330" s="130" t="s">
        <v>1817</v>
      </c>
      <c r="C1330" s="60">
        <v>0</v>
      </c>
    </row>
    <row r="1331" s="1" customFormat="1" customHeight="1" spans="1:3">
      <c r="A1331" s="130">
        <v>22404</v>
      </c>
      <c r="B1331" s="133" t="s">
        <v>1818</v>
      </c>
      <c r="C1331" s="60">
        <f>SUM(C1332:C1338)</f>
        <v>0</v>
      </c>
    </row>
    <row r="1332" s="1" customFormat="1" customHeight="1" spans="1:3">
      <c r="A1332" s="130">
        <v>2240401</v>
      </c>
      <c r="B1332" s="130" t="s">
        <v>803</v>
      </c>
      <c r="C1332" s="60">
        <v>0</v>
      </c>
    </row>
    <row r="1333" s="1" customFormat="1" customHeight="1" spans="1:3">
      <c r="A1333" s="130">
        <v>2240402</v>
      </c>
      <c r="B1333" s="130" t="s">
        <v>804</v>
      </c>
      <c r="C1333" s="60">
        <v>0</v>
      </c>
    </row>
    <row r="1334" s="1" customFormat="1" customHeight="1" spans="1:3">
      <c r="A1334" s="130">
        <v>2240403</v>
      </c>
      <c r="B1334" s="130" t="s">
        <v>805</v>
      </c>
      <c r="C1334" s="60">
        <v>0</v>
      </c>
    </row>
    <row r="1335" s="1" customFormat="1" customHeight="1" spans="1:3">
      <c r="A1335" s="130">
        <v>2240404</v>
      </c>
      <c r="B1335" s="130" t="s">
        <v>1819</v>
      </c>
      <c r="C1335" s="60">
        <v>0</v>
      </c>
    </row>
    <row r="1336" s="1" customFormat="1" customHeight="1" spans="1:3">
      <c r="A1336" s="130">
        <v>2240405</v>
      </c>
      <c r="B1336" s="130" t="s">
        <v>1820</v>
      </c>
      <c r="C1336" s="60">
        <v>0</v>
      </c>
    </row>
    <row r="1337" s="1" customFormat="1" customHeight="1" spans="1:3">
      <c r="A1337" s="130">
        <v>2240450</v>
      </c>
      <c r="B1337" s="130" t="s">
        <v>812</v>
      </c>
      <c r="C1337" s="60">
        <v>0</v>
      </c>
    </row>
    <row r="1338" s="1" customFormat="1" customHeight="1" spans="1:3">
      <c r="A1338" s="130">
        <v>2240499</v>
      </c>
      <c r="B1338" s="130" t="s">
        <v>1821</v>
      </c>
      <c r="C1338" s="60">
        <v>0</v>
      </c>
    </row>
    <row r="1339" s="1" customFormat="1" customHeight="1" spans="1:3">
      <c r="A1339" s="130">
        <v>22405</v>
      </c>
      <c r="B1339" s="133" t="s">
        <v>1822</v>
      </c>
      <c r="C1339" s="60">
        <f>SUM(C1340:C1351)</f>
        <v>0</v>
      </c>
    </row>
    <row r="1340" s="1" customFormat="1" customHeight="1" spans="1:3">
      <c r="A1340" s="130">
        <v>2240501</v>
      </c>
      <c r="B1340" s="130" t="s">
        <v>803</v>
      </c>
      <c r="C1340" s="60">
        <v>0</v>
      </c>
    </row>
    <row r="1341" s="1" customFormat="1" customHeight="1" spans="1:3">
      <c r="A1341" s="130">
        <v>2240502</v>
      </c>
      <c r="B1341" s="130" t="s">
        <v>804</v>
      </c>
      <c r="C1341" s="60">
        <v>0</v>
      </c>
    </row>
    <row r="1342" s="1" customFormat="1" customHeight="1" spans="1:3">
      <c r="A1342" s="130">
        <v>2240503</v>
      </c>
      <c r="B1342" s="130" t="s">
        <v>805</v>
      </c>
      <c r="C1342" s="60">
        <v>0</v>
      </c>
    </row>
    <row r="1343" s="1" customFormat="1" customHeight="1" spans="1:3">
      <c r="A1343" s="130">
        <v>2240504</v>
      </c>
      <c r="B1343" s="130" t="s">
        <v>1823</v>
      </c>
      <c r="C1343" s="60">
        <v>0</v>
      </c>
    </row>
    <row r="1344" s="1" customFormat="1" customHeight="1" spans="1:3">
      <c r="A1344" s="130">
        <v>2240505</v>
      </c>
      <c r="B1344" s="130" t="s">
        <v>1824</v>
      </c>
      <c r="C1344" s="60">
        <v>0</v>
      </c>
    </row>
    <row r="1345" s="1" customFormat="1" customHeight="1" spans="1:3">
      <c r="A1345" s="130">
        <v>2240506</v>
      </c>
      <c r="B1345" s="130" t="s">
        <v>1825</v>
      </c>
      <c r="C1345" s="60">
        <v>0</v>
      </c>
    </row>
    <row r="1346" s="1" customFormat="1" customHeight="1" spans="1:3">
      <c r="A1346" s="130">
        <v>2240507</v>
      </c>
      <c r="B1346" s="130" t="s">
        <v>1826</v>
      </c>
      <c r="C1346" s="60">
        <v>0</v>
      </c>
    </row>
    <row r="1347" s="1" customFormat="1" customHeight="1" spans="1:3">
      <c r="A1347" s="130">
        <v>2240508</v>
      </c>
      <c r="B1347" s="130" t="s">
        <v>1827</v>
      </c>
      <c r="C1347" s="60">
        <v>0</v>
      </c>
    </row>
    <row r="1348" s="1" customFormat="1" customHeight="1" spans="1:3">
      <c r="A1348" s="130">
        <v>2240509</v>
      </c>
      <c r="B1348" s="130" t="s">
        <v>1828</v>
      </c>
      <c r="C1348" s="60">
        <v>0</v>
      </c>
    </row>
    <row r="1349" s="1" customFormat="1" customHeight="1" spans="1:3">
      <c r="A1349" s="130">
        <v>2240510</v>
      </c>
      <c r="B1349" s="130" t="s">
        <v>1829</v>
      </c>
      <c r="C1349" s="60">
        <v>0</v>
      </c>
    </row>
    <row r="1350" s="1" customFormat="1" customHeight="1" spans="1:3">
      <c r="A1350" s="130">
        <v>2240550</v>
      </c>
      <c r="B1350" s="130" t="s">
        <v>1830</v>
      </c>
      <c r="C1350" s="60">
        <v>0</v>
      </c>
    </row>
    <row r="1351" s="1" customFormat="1" customHeight="1" spans="1:3">
      <c r="A1351" s="130">
        <v>2240599</v>
      </c>
      <c r="B1351" s="130" t="s">
        <v>1831</v>
      </c>
      <c r="C1351" s="60">
        <v>0</v>
      </c>
    </row>
    <row r="1352" s="1" customFormat="1" customHeight="1" spans="1:3">
      <c r="A1352" s="130">
        <v>22406</v>
      </c>
      <c r="B1352" s="133" t="s">
        <v>1832</v>
      </c>
      <c r="C1352" s="60">
        <f>SUM(C1353:C1355)</f>
        <v>0</v>
      </c>
    </row>
    <row r="1353" s="1" customFormat="1" customHeight="1" spans="1:3">
      <c r="A1353" s="130">
        <v>2240601</v>
      </c>
      <c r="B1353" s="130" t="s">
        <v>1833</v>
      </c>
      <c r="C1353" s="60">
        <v>0</v>
      </c>
    </row>
    <row r="1354" s="1" customFormat="1" customHeight="1" spans="1:3">
      <c r="A1354" s="130">
        <v>2240602</v>
      </c>
      <c r="B1354" s="130" t="s">
        <v>1834</v>
      </c>
      <c r="C1354" s="60">
        <v>0</v>
      </c>
    </row>
    <row r="1355" s="1" customFormat="1" customHeight="1" spans="1:3">
      <c r="A1355" s="130">
        <v>2240699</v>
      </c>
      <c r="B1355" s="130" t="s">
        <v>1835</v>
      </c>
      <c r="C1355" s="60">
        <v>0</v>
      </c>
    </row>
    <row r="1356" s="1" customFormat="1" customHeight="1" spans="1:3">
      <c r="A1356" s="130">
        <v>22407</v>
      </c>
      <c r="B1356" s="133" t="s">
        <v>1836</v>
      </c>
      <c r="C1356" s="60">
        <f>SUM(C1357:C1361)</f>
        <v>0</v>
      </c>
    </row>
    <row r="1357" s="1" customFormat="1" customHeight="1" spans="1:3">
      <c r="A1357" s="130">
        <v>2240701</v>
      </c>
      <c r="B1357" s="130" t="s">
        <v>1837</v>
      </c>
      <c r="C1357" s="60">
        <v>0</v>
      </c>
    </row>
    <row r="1358" s="1" customFormat="1" customHeight="1" spans="1:3">
      <c r="A1358" s="130">
        <v>2240702</v>
      </c>
      <c r="B1358" s="130" t="s">
        <v>1838</v>
      </c>
      <c r="C1358" s="60">
        <v>0</v>
      </c>
    </row>
    <row r="1359" s="1" customFormat="1" customHeight="1" spans="1:3">
      <c r="A1359" s="130">
        <v>2240703</v>
      </c>
      <c r="B1359" s="130" t="s">
        <v>1839</v>
      </c>
      <c r="C1359" s="60">
        <v>0</v>
      </c>
    </row>
    <row r="1360" s="1" customFormat="1" customHeight="1" spans="1:3">
      <c r="A1360" s="130">
        <v>2240704</v>
      </c>
      <c r="B1360" s="130" t="s">
        <v>1840</v>
      </c>
      <c r="C1360" s="60">
        <v>0</v>
      </c>
    </row>
    <row r="1361" s="1" customFormat="1" customHeight="1" spans="1:3">
      <c r="A1361" s="130">
        <v>2240799</v>
      </c>
      <c r="B1361" s="130" t="s">
        <v>1841</v>
      </c>
      <c r="C1361" s="60">
        <v>0</v>
      </c>
    </row>
    <row r="1362" s="1" customFormat="1" customHeight="1" spans="1:3">
      <c r="A1362" s="130">
        <v>22499</v>
      </c>
      <c r="B1362" s="133" t="s">
        <v>1842</v>
      </c>
      <c r="C1362" s="60">
        <v>0</v>
      </c>
    </row>
    <row r="1363" s="1" customFormat="1" customHeight="1" spans="1:3">
      <c r="A1363" s="130">
        <v>227</v>
      </c>
      <c r="B1363" s="133" t="s">
        <v>2045</v>
      </c>
      <c r="C1363" s="60">
        <v>4000</v>
      </c>
    </row>
    <row r="1364" s="1" customFormat="1" customHeight="1" spans="1:3">
      <c r="A1364" s="130">
        <v>229</v>
      </c>
      <c r="B1364" s="133" t="s">
        <v>1843</v>
      </c>
      <c r="C1364" s="60">
        <f>C1365</f>
        <v>28220</v>
      </c>
    </row>
    <row r="1365" s="1" customFormat="1" customHeight="1" spans="1:3">
      <c r="A1365" s="130">
        <v>22999</v>
      </c>
      <c r="B1365" s="133" t="s">
        <v>1844</v>
      </c>
      <c r="C1365" s="60">
        <f>C1366</f>
        <v>28220</v>
      </c>
    </row>
    <row r="1366" s="1" customFormat="1" customHeight="1" spans="1:3">
      <c r="A1366" s="130">
        <v>2299901</v>
      </c>
      <c r="B1366" s="130" t="s">
        <v>1845</v>
      </c>
      <c r="C1366" s="60">
        <v>28220</v>
      </c>
    </row>
    <row r="1367" s="1" customFormat="1" customHeight="1" spans="1:3">
      <c r="A1367" s="130">
        <v>232</v>
      </c>
      <c r="B1367" s="133" t="s">
        <v>1846</v>
      </c>
      <c r="C1367" s="60">
        <f>SUM(C1368,C1369,C1370)</f>
        <v>7217.16</v>
      </c>
    </row>
    <row r="1368" s="1" customFormat="1" customHeight="1" spans="1:3">
      <c r="A1368" s="130">
        <v>23201</v>
      </c>
      <c r="B1368" s="133" t="s">
        <v>1847</v>
      </c>
      <c r="C1368" s="60">
        <v>0</v>
      </c>
    </row>
    <row r="1369" s="1" customFormat="1" customHeight="1" spans="1:3">
      <c r="A1369" s="130">
        <v>23202</v>
      </c>
      <c r="B1369" s="133" t="s">
        <v>1848</v>
      </c>
      <c r="C1369" s="60">
        <v>0</v>
      </c>
    </row>
    <row r="1370" s="1" customFormat="1" customHeight="1" spans="1:3">
      <c r="A1370" s="130">
        <v>23203</v>
      </c>
      <c r="B1370" s="133" t="s">
        <v>1849</v>
      </c>
      <c r="C1370" s="60">
        <f>SUM(C1371:C1374)</f>
        <v>7217.16</v>
      </c>
    </row>
    <row r="1371" s="1" customFormat="1" ht="17.25" customHeight="1" spans="1:3">
      <c r="A1371" s="130">
        <v>2320301</v>
      </c>
      <c r="B1371" s="130" t="s">
        <v>1850</v>
      </c>
      <c r="C1371" s="60"/>
    </row>
    <row r="1372" s="1" customFormat="1" customHeight="1" spans="1:3">
      <c r="A1372" s="130">
        <v>2320302</v>
      </c>
      <c r="B1372" s="130" t="s">
        <v>1851</v>
      </c>
      <c r="C1372" s="60">
        <v>0</v>
      </c>
    </row>
    <row r="1373" s="1" customFormat="1" customHeight="1" spans="1:3">
      <c r="A1373" s="130">
        <v>2320303</v>
      </c>
      <c r="B1373" s="130" t="s">
        <v>1852</v>
      </c>
      <c r="C1373" s="60">
        <v>0</v>
      </c>
    </row>
    <row r="1374" s="1" customFormat="1" customHeight="1" spans="1:3">
      <c r="A1374" s="130">
        <v>2320304</v>
      </c>
      <c r="B1374" s="130" t="s">
        <v>1853</v>
      </c>
      <c r="C1374" s="60">
        <v>7217.16</v>
      </c>
    </row>
    <row r="1375" s="1" customFormat="1" customHeight="1" spans="1:3">
      <c r="A1375" s="130">
        <v>233</v>
      </c>
      <c r="B1375" s="133" t="s">
        <v>1854</v>
      </c>
      <c r="C1375" s="60">
        <f>C1376+C1377+C1378</f>
        <v>9.75</v>
      </c>
    </row>
    <row r="1376" s="1" customFormat="1" customHeight="1" spans="1:3">
      <c r="A1376" s="130">
        <v>23301</v>
      </c>
      <c r="B1376" s="133" t="s">
        <v>1855</v>
      </c>
      <c r="C1376" s="60">
        <v>0</v>
      </c>
    </row>
    <row r="1377" s="1" customFormat="1" customHeight="1" spans="1:3">
      <c r="A1377" s="130">
        <v>23302</v>
      </c>
      <c r="B1377" s="133" t="s">
        <v>1856</v>
      </c>
      <c r="C1377" s="60">
        <v>0</v>
      </c>
    </row>
    <row r="1378" s="1" customFormat="1" customHeight="1" spans="1:3">
      <c r="A1378" s="130">
        <v>23303</v>
      </c>
      <c r="B1378" s="133" t="s">
        <v>1857</v>
      </c>
      <c r="C1378" s="60">
        <v>9.75</v>
      </c>
    </row>
  </sheetData>
  <mergeCells count="2">
    <mergeCell ref="A2:C2"/>
    <mergeCell ref="A3:C3"/>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F24"/>
  <sheetViews>
    <sheetView workbookViewId="0">
      <pane xSplit="2" ySplit="8" topLeftCell="C9" activePane="bottomRight" state="frozen"/>
      <selection/>
      <selection pane="topRight"/>
      <selection pane="bottomLeft"/>
      <selection pane="bottomRight" activeCell="O15" sqref="O15"/>
    </sheetView>
  </sheetViews>
  <sheetFormatPr defaultColWidth="9" defaultRowHeight="14.25"/>
  <cols>
    <col min="1" max="1" width="15.25" style="160" customWidth="1"/>
    <col min="2" max="2" width="14.875" style="161" customWidth="1"/>
    <col min="3" max="3" width="10.375" style="161" customWidth="1"/>
    <col min="4" max="4" width="11.5" style="161" customWidth="1"/>
    <col min="5" max="5" width="10.125" style="161" customWidth="1"/>
    <col min="6" max="6" width="9.5" style="161" customWidth="1"/>
    <col min="7" max="8" width="9" style="161"/>
    <col min="9" max="9" width="9.375" style="161" customWidth="1"/>
    <col min="10" max="17" width="9" style="161"/>
    <col min="18" max="18" width="10.125" style="161" customWidth="1"/>
    <col min="19" max="19" width="9" style="161"/>
    <col min="20" max="20" width="11.5" style="161" customWidth="1"/>
    <col min="21" max="21" width="9.375" style="161"/>
    <col min="22" max="23" width="9" style="161"/>
    <col min="24" max="24" width="10.375" style="161"/>
    <col min="25" max="32" width="9" style="161"/>
    <col min="33" max="33" width="9.375" style="161"/>
    <col min="34" max="34" width="10.375" style="161"/>
    <col min="35" max="37" width="11.5" style="161"/>
    <col min="38" max="40" width="10.375" style="161"/>
    <col min="41" max="46" width="9" style="161"/>
    <col min="47" max="47" width="11.375" style="161" customWidth="1"/>
    <col min="48" max="49" width="9" style="161"/>
    <col min="50" max="50" width="10.375" style="161"/>
    <col min="51" max="53" width="9" style="161"/>
    <col min="54" max="54" width="10.625" style="161" customWidth="1"/>
    <col min="55" max="55" width="10.125" style="162"/>
    <col min="56" max="56" width="9.25" style="162"/>
    <col min="57" max="57" width="10.125" style="162"/>
    <col min="58" max="58" width="9" style="161"/>
    <col min="59" max="16384" width="9" style="158"/>
  </cols>
  <sheetData>
    <row r="1" s="158" customFormat="1" spans="1:58">
      <c r="A1" s="163" t="s">
        <v>2046</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2"/>
      <c r="BD1" s="162"/>
      <c r="BE1" s="162"/>
      <c r="BF1" s="161"/>
    </row>
    <row r="2" s="158" customFormat="1" ht="25.5" spans="1:58">
      <c r="A2" s="164" t="s">
        <v>2047</v>
      </c>
      <c r="B2" s="164"/>
      <c r="C2" s="164"/>
      <c r="D2" s="164"/>
      <c r="E2" s="164"/>
      <c r="F2" s="164"/>
      <c r="G2" s="164"/>
      <c r="H2" s="164"/>
      <c r="I2" s="164"/>
      <c r="J2" s="164"/>
      <c r="K2" s="164"/>
      <c r="L2" s="164"/>
      <c r="M2" s="164"/>
      <c r="N2" s="164"/>
      <c r="O2" s="164"/>
      <c r="P2" s="164"/>
      <c r="Q2" s="164"/>
      <c r="R2" s="164"/>
      <c r="S2" s="164"/>
      <c r="T2" s="164"/>
      <c r="U2" s="164"/>
      <c r="V2" s="164"/>
      <c r="W2" s="164"/>
      <c r="X2" s="164"/>
      <c r="Y2" s="164"/>
      <c r="Z2" s="164" t="s">
        <v>2048</v>
      </c>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94"/>
      <c r="BD2" s="194"/>
      <c r="BE2" s="194"/>
      <c r="BF2" s="161"/>
    </row>
    <row r="3" s="158" customFormat="1" spans="1:58">
      <c r="A3" s="160"/>
      <c r="B3" s="161"/>
      <c r="C3" s="161"/>
      <c r="D3" s="161"/>
      <c r="E3" s="161"/>
      <c r="F3" s="161"/>
      <c r="G3" s="161"/>
      <c r="H3" s="161"/>
      <c r="I3" s="161"/>
      <c r="J3" s="161"/>
      <c r="K3" s="161"/>
      <c r="L3" s="161"/>
      <c r="M3" s="161"/>
      <c r="N3" s="161"/>
      <c r="O3" s="161"/>
      <c r="P3" s="161"/>
      <c r="Q3" s="161"/>
      <c r="R3" s="161"/>
      <c r="S3" s="161"/>
      <c r="T3" s="161"/>
      <c r="U3" s="161"/>
      <c r="V3" s="161"/>
      <c r="W3" s="161"/>
      <c r="X3" s="183" t="s">
        <v>60</v>
      </c>
      <c r="Y3" s="183"/>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2"/>
      <c r="BD3" s="57" t="s">
        <v>60</v>
      </c>
      <c r="BE3" s="57"/>
      <c r="BF3" s="161"/>
    </row>
    <row r="4" s="158" customFormat="1" ht="21" customHeight="1" spans="1:58">
      <c r="A4" s="165" t="s">
        <v>1921</v>
      </c>
      <c r="B4" s="59" t="s">
        <v>2049</v>
      </c>
      <c r="C4" s="166" t="s">
        <v>1863</v>
      </c>
      <c r="D4" s="166"/>
      <c r="E4" s="166"/>
      <c r="F4" s="166"/>
      <c r="G4" s="166"/>
      <c r="H4" s="166" t="s">
        <v>1868</v>
      </c>
      <c r="I4" s="166"/>
      <c r="J4" s="166"/>
      <c r="K4" s="166"/>
      <c r="L4" s="166"/>
      <c r="M4" s="166"/>
      <c r="N4" s="166"/>
      <c r="O4" s="166"/>
      <c r="P4" s="166"/>
      <c r="Q4" s="166"/>
      <c r="R4" s="166"/>
      <c r="S4" s="166" t="s">
        <v>2050</v>
      </c>
      <c r="T4" s="166"/>
      <c r="U4" s="166"/>
      <c r="V4" s="166"/>
      <c r="W4" s="166"/>
      <c r="X4" s="166"/>
      <c r="Y4" s="166"/>
      <c r="Z4" s="166"/>
      <c r="AA4" s="166" t="s">
        <v>2051</v>
      </c>
      <c r="AB4" s="166"/>
      <c r="AC4" s="166"/>
      <c r="AD4" s="166"/>
      <c r="AE4" s="166"/>
      <c r="AF4" s="166"/>
      <c r="AG4" s="166"/>
      <c r="AH4" s="166"/>
      <c r="AI4" s="166" t="s">
        <v>1888</v>
      </c>
      <c r="AJ4" s="166"/>
      <c r="AK4" s="166"/>
      <c r="AL4" s="166"/>
      <c r="AM4" s="186" t="s">
        <v>1892</v>
      </c>
      <c r="AN4" s="187"/>
      <c r="AO4" s="191"/>
      <c r="AP4" s="166" t="s">
        <v>1895</v>
      </c>
      <c r="AQ4" s="166"/>
      <c r="AR4" s="166"/>
      <c r="AS4" s="166"/>
      <c r="AT4" s="186" t="s">
        <v>1899</v>
      </c>
      <c r="AU4" s="187"/>
      <c r="AV4" s="191"/>
      <c r="AW4" s="166" t="s">
        <v>2052</v>
      </c>
      <c r="AX4" s="166"/>
      <c r="AY4" s="166"/>
      <c r="AZ4" s="166"/>
      <c r="BA4" s="166"/>
      <c r="BB4" s="166"/>
      <c r="BC4" s="166" t="s">
        <v>2053</v>
      </c>
      <c r="BD4" s="166" t="s">
        <v>2045</v>
      </c>
      <c r="BE4" s="166" t="s">
        <v>2054</v>
      </c>
      <c r="BF4" s="162"/>
    </row>
    <row r="5" s="158" customFormat="1" ht="13.5" spans="1:58">
      <c r="A5" s="165"/>
      <c r="B5" s="59"/>
      <c r="C5" s="166" t="s">
        <v>2055</v>
      </c>
      <c r="D5" s="166" t="s">
        <v>2056</v>
      </c>
      <c r="E5" s="166" t="s">
        <v>2057</v>
      </c>
      <c r="F5" s="166" t="s">
        <v>2058</v>
      </c>
      <c r="G5" s="166" t="s">
        <v>2059</v>
      </c>
      <c r="H5" s="166" t="s">
        <v>2055</v>
      </c>
      <c r="I5" s="166" t="s">
        <v>2060</v>
      </c>
      <c r="J5" s="178" t="s">
        <v>2061</v>
      </c>
      <c r="K5" s="178" t="s">
        <v>2062</v>
      </c>
      <c r="L5" s="178" t="s">
        <v>2063</v>
      </c>
      <c r="M5" s="178" t="s">
        <v>2064</v>
      </c>
      <c r="N5" s="178" t="s">
        <v>2065</v>
      </c>
      <c r="O5" s="178" t="s">
        <v>2066</v>
      </c>
      <c r="P5" s="178" t="s">
        <v>2067</v>
      </c>
      <c r="Q5" s="166" t="s">
        <v>2068</v>
      </c>
      <c r="R5" s="178" t="s">
        <v>2069</v>
      </c>
      <c r="S5" s="166" t="s">
        <v>2055</v>
      </c>
      <c r="T5" s="166" t="s">
        <v>2070</v>
      </c>
      <c r="U5" s="166" t="s">
        <v>2071</v>
      </c>
      <c r="V5" s="166" t="s">
        <v>2072</v>
      </c>
      <c r="W5" s="166" t="s">
        <v>2073</v>
      </c>
      <c r="X5" s="166" t="s">
        <v>2074</v>
      </c>
      <c r="Y5" s="166" t="s">
        <v>2075</v>
      </c>
      <c r="Z5" s="166" t="s">
        <v>2076</v>
      </c>
      <c r="AA5" s="166" t="s">
        <v>2055</v>
      </c>
      <c r="AB5" s="166" t="s">
        <v>2070</v>
      </c>
      <c r="AC5" s="166" t="s">
        <v>2071</v>
      </c>
      <c r="AD5" s="166" t="s">
        <v>2072</v>
      </c>
      <c r="AE5" s="178" t="s">
        <v>2077</v>
      </c>
      <c r="AF5" s="166" t="s">
        <v>2074</v>
      </c>
      <c r="AG5" s="166" t="s">
        <v>2075</v>
      </c>
      <c r="AH5" s="166" t="s">
        <v>2076</v>
      </c>
      <c r="AI5" s="166" t="s">
        <v>2055</v>
      </c>
      <c r="AJ5" s="166" t="s">
        <v>2078</v>
      </c>
      <c r="AK5" s="166" t="s">
        <v>2079</v>
      </c>
      <c r="AL5" s="166" t="s">
        <v>2080</v>
      </c>
      <c r="AM5" s="188" t="s">
        <v>2055</v>
      </c>
      <c r="AN5" s="178" t="s">
        <v>2081</v>
      </c>
      <c r="AO5" s="178" t="s">
        <v>2082</v>
      </c>
      <c r="AP5" s="166" t="s">
        <v>2055</v>
      </c>
      <c r="AQ5" s="166" t="s">
        <v>2083</v>
      </c>
      <c r="AR5" s="166" t="s">
        <v>2084</v>
      </c>
      <c r="AS5" s="166" t="s">
        <v>2085</v>
      </c>
      <c r="AT5" s="178" t="s">
        <v>2055</v>
      </c>
      <c r="AU5" s="178" t="s">
        <v>2086</v>
      </c>
      <c r="AV5" s="178" t="s">
        <v>2087</v>
      </c>
      <c r="AW5" s="166" t="s">
        <v>2055</v>
      </c>
      <c r="AX5" s="166" t="s">
        <v>2088</v>
      </c>
      <c r="AY5" s="166" t="s">
        <v>2089</v>
      </c>
      <c r="AZ5" s="166" t="s">
        <v>2090</v>
      </c>
      <c r="BA5" s="178" t="s">
        <v>2091</v>
      </c>
      <c r="BB5" s="178" t="s">
        <v>2092</v>
      </c>
      <c r="BC5" s="166"/>
      <c r="BD5" s="166"/>
      <c r="BE5" s="166"/>
      <c r="BF5" s="162"/>
    </row>
    <row r="6" s="158" customFormat="1" spans="1:58">
      <c r="A6" s="167"/>
      <c r="B6" s="168"/>
      <c r="C6" s="168"/>
      <c r="D6" s="168"/>
      <c r="E6" s="168"/>
      <c r="F6" s="168"/>
      <c r="G6" s="168"/>
      <c r="H6" s="168"/>
      <c r="I6" s="168"/>
      <c r="J6" s="179"/>
      <c r="K6" s="179"/>
      <c r="L6" s="179"/>
      <c r="M6" s="179"/>
      <c r="N6" s="179"/>
      <c r="O6" s="179"/>
      <c r="P6" s="179"/>
      <c r="Q6" s="168"/>
      <c r="R6" s="179"/>
      <c r="S6" s="168"/>
      <c r="T6" s="168"/>
      <c r="U6" s="168"/>
      <c r="V6" s="168"/>
      <c r="W6" s="168"/>
      <c r="X6" s="168"/>
      <c r="Y6" s="168"/>
      <c r="Z6" s="168"/>
      <c r="AA6" s="168"/>
      <c r="AB6" s="168"/>
      <c r="AC6" s="168"/>
      <c r="AD6" s="168"/>
      <c r="AE6" s="179"/>
      <c r="AF6" s="168"/>
      <c r="AG6" s="168"/>
      <c r="AH6" s="168"/>
      <c r="AI6" s="168"/>
      <c r="AJ6" s="168"/>
      <c r="AK6" s="168"/>
      <c r="AL6" s="168"/>
      <c r="AM6" s="189"/>
      <c r="AN6" s="179"/>
      <c r="AO6" s="179"/>
      <c r="AP6" s="168"/>
      <c r="AQ6" s="168"/>
      <c r="AR6" s="168"/>
      <c r="AS6" s="168"/>
      <c r="AT6" s="179"/>
      <c r="AU6" s="179"/>
      <c r="AV6" s="179"/>
      <c r="AW6" s="168"/>
      <c r="AX6" s="168"/>
      <c r="AY6" s="168"/>
      <c r="AZ6" s="168"/>
      <c r="BA6" s="179"/>
      <c r="BB6" s="179"/>
      <c r="BC6" s="168"/>
      <c r="BD6" s="168"/>
      <c r="BE6" s="168"/>
      <c r="BF6" s="199"/>
    </row>
    <row r="7" s="158" customFormat="1" spans="1:58">
      <c r="A7" s="167"/>
      <c r="B7" s="168"/>
      <c r="C7" s="168"/>
      <c r="D7" s="168"/>
      <c r="E7" s="168"/>
      <c r="F7" s="168"/>
      <c r="G7" s="168"/>
      <c r="H7" s="168"/>
      <c r="I7" s="168"/>
      <c r="J7" s="180"/>
      <c r="K7" s="180"/>
      <c r="L7" s="180"/>
      <c r="M7" s="180"/>
      <c r="N7" s="180"/>
      <c r="O7" s="180"/>
      <c r="P7" s="180"/>
      <c r="Q7" s="168"/>
      <c r="R7" s="180"/>
      <c r="S7" s="168"/>
      <c r="T7" s="168"/>
      <c r="U7" s="168"/>
      <c r="V7" s="168"/>
      <c r="W7" s="168"/>
      <c r="X7" s="168"/>
      <c r="Y7" s="168"/>
      <c r="Z7" s="168"/>
      <c r="AA7" s="168"/>
      <c r="AB7" s="168"/>
      <c r="AC7" s="168"/>
      <c r="AD7" s="168"/>
      <c r="AE7" s="180"/>
      <c r="AF7" s="168"/>
      <c r="AG7" s="168"/>
      <c r="AH7" s="168"/>
      <c r="AI7" s="168"/>
      <c r="AJ7" s="168"/>
      <c r="AK7" s="168"/>
      <c r="AL7" s="168"/>
      <c r="AM7" s="190"/>
      <c r="AN7" s="180"/>
      <c r="AO7" s="180"/>
      <c r="AP7" s="168"/>
      <c r="AQ7" s="168"/>
      <c r="AR7" s="168"/>
      <c r="AS7" s="168"/>
      <c r="AT7" s="180"/>
      <c r="AU7" s="180"/>
      <c r="AV7" s="180"/>
      <c r="AW7" s="168"/>
      <c r="AX7" s="168"/>
      <c r="AY7" s="168"/>
      <c r="AZ7" s="168"/>
      <c r="BA7" s="180"/>
      <c r="BB7" s="180"/>
      <c r="BC7" s="168"/>
      <c r="BD7" s="168"/>
      <c r="BE7" s="168"/>
      <c r="BF7" s="199"/>
    </row>
    <row r="8" s="158" customFormat="1" ht="30.75" customHeight="1" spans="1:58">
      <c r="A8" s="169" t="s">
        <v>2049</v>
      </c>
      <c r="B8" s="170">
        <f t="shared" ref="B8:B15" si="0">C8+H8+S8+AA8+AI8+AM8+AP8+AT8+AW8+BC8+BD8+BE8</f>
        <v>222556.03912</v>
      </c>
      <c r="C8" s="170">
        <f t="shared" ref="C8:C24" si="1">SUM(D8:G8)</f>
        <v>30196.24152</v>
      </c>
      <c r="D8" s="170">
        <f>SUM(D9:D24)</f>
        <v>21098.1258</v>
      </c>
      <c r="E8" s="170">
        <f>SUM(E9:E24)</f>
        <v>6672.964452</v>
      </c>
      <c r="F8" s="170">
        <f>SUM(F9:F24)</f>
        <v>2296.026368</v>
      </c>
      <c r="G8" s="170">
        <f>SUM(G9:G24)</f>
        <v>129.1249</v>
      </c>
      <c r="H8" s="170">
        <f t="shared" ref="H8:H15" si="2">SUM(I8:R8)</f>
        <v>11440.8742</v>
      </c>
      <c r="I8" s="170">
        <f>SUM(I9:I24)</f>
        <v>5458.14</v>
      </c>
      <c r="J8" s="170">
        <f t="shared" ref="J8:R8" si="3">SUM(J9:J24)</f>
        <v>65.6</v>
      </c>
      <c r="K8" s="170">
        <f t="shared" si="3"/>
        <v>107.15</v>
      </c>
      <c r="L8" s="170">
        <f t="shared" si="3"/>
        <v>559</v>
      </c>
      <c r="M8" s="170">
        <f t="shared" si="3"/>
        <v>1059.58</v>
      </c>
      <c r="N8" s="170">
        <f t="shared" si="3"/>
        <v>202</v>
      </c>
      <c r="O8" s="170">
        <f t="shared" si="3"/>
        <v>2</v>
      </c>
      <c r="P8" s="170">
        <f t="shared" si="3"/>
        <v>315.15</v>
      </c>
      <c r="Q8" s="170">
        <f t="shared" si="3"/>
        <v>492.62</v>
      </c>
      <c r="R8" s="170">
        <f t="shared" si="3"/>
        <v>3179.6342</v>
      </c>
      <c r="S8" s="170">
        <f t="shared" ref="S8:S15" si="4">SUM(T8:Z8)</f>
        <v>3294.12</v>
      </c>
      <c r="T8" s="170">
        <f>SUM(T9:T24)</f>
        <v>1057</v>
      </c>
      <c r="U8" s="170">
        <f t="shared" ref="U8:Z8" si="5">SUM(U9:U24)</f>
        <v>50</v>
      </c>
      <c r="V8" s="170">
        <f t="shared" si="5"/>
        <v>18</v>
      </c>
      <c r="W8" s="170">
        <f t="shared" si="5"/>
        <v>10</v>
      </c>
      <c r="X8" s="170">
        <f t="shared" si="5"/>
        <v>1244.39</v>
      </c>
      <c r="Y8" s="170">
        <f t="shared" si="5"/>
        <v>24</v>
      </c>
      <c r="Z8" s="170">
        <f t="shared" si="5"/>
        <v>890.73</v>
      </c>
      <c r="AA8" s="170">
        <f t="shared" ref="AA8:AA15" si="6">SUM(AB8:AH8)</f>
        <v>1024.12</v>
      </c>
      <c r="AB8" s="170">
        <f>SUM(AB9:AB24)</f>
        <v>0</v>
      </c>
      <c r="AC8" s="170">
        <f t="shared" ref="AC8:AH8" si="7">SUM(AC9:AC24)</f>
        <v>0</v>
      </c>
      <c r="AD8" s="170">
        <f t="shared" si="7"/>
        <v>0</v>
      </c>
      <c r="AE8" s="170">
        <f t="shared" si="7"/>
        <v>0</v>
      </c>
      <c r="AF8" s="170">
        <f t="shared" si="7"/>
        <v>24.12</v>
      </c>
      <c r="AG8" s="170">
        <f t="shared" si="7"/>
        <v>0</v>
      </c>
      <c r="AH8" s="170">
        <f t="shared" si="7"/>
        <v>1000</v>
      </c>
      <c r="AI8" s="170">
        <f t="shared" ref="AI8:AI15" si="8">AJ8+AK8+AL8</f>
        <v>121836.45</v>
      </c>
      <c r="AJ8" s="170">
        <f>SUM(AJ9:AJ24)</f>
        <v>95889.46</v>
      </c>
      <c r="AK8" s="170">
        <f>SUM(AK9:AK24)</f>
        <v>23934.17</v>
      </c>
      <c r="AL8" s="170">
        <f>SUM(AL9:AL24)</f>
        <v>2012.82</v>
      </c>
      <c r="AM8" s="170">
        <f t="shared" ref="AM8:AM15" si="9">AN8+AO8</f>
        <v>4413.47</v>
      </c>
      <c r="AN8" s="170">
        <f>SUM(AN9:AN24)</f>
        <v>4413.47</v>
      </c>
      <c r="AO8" s="170">
        <f>SUM(AO9:AO24)</f>
        <v>0</v>
      </c>
      <c r="AP8" s="170">
        <f t="shared" ref="AP8:AP15" si="10">SUM(AQ8:AS8)</f>
        <v>1003</v>
      </c>
      <c r="AQ8" s="170">
        <f>SUM(AQ9:AQ24)</f>
        <v>1003</v>
      </c>
      <c r="AR8" s="170">
        <f>SUM(AR9:AR24)</f>
        <v>0</v>
      </c>
      <c r="AS8" s="170">
        <f>SUM(AS9:AS24)</f>
        <v>0</v>
      </c>
      <c r="AT8" s="170">
        <f t="shared" ref="AT8:AT15" si="11">AU8+AV8</f>
        <v>0</v>
      </c>
      <c r="AU8" s="170">
        <f>SUM(AU9:AU24)</f>
        <v>0</v>
      </c>
      <c r="AV8" s="170">
        <f>SUM(AV9:AV24)</f>
        <v>0</v>
      </c>
      <c r="AW8" s="170">
        <f t="shared" ref="AW8:AW15" si="12">SUM(AX8:BB8)</f>
        <v>9900.8534</v>
      </c>
      <c r="AX8" s="170">
        <f t="shared" ref="AX8:BE8" si="13">SUM(AX9:AX24)</f>
        <v>6652.19</v>
      </c>
      <c r="AY8" s="170">
        <f t="shared" si="13"/>
        <v>0</v>
      </c>
      <c r="AZ8" s="170">
        <f t="shared" si="13"/>
        <v>0</v>
      </c>
      <c r="BA8" s="170">
        <f t="shared" si="13"/>
        <v>438.57</v>
      </c>
      <c r="BB8" s="170">
        <f t="shared" si="13"/>
        <v>2810.0934</v>
      </c>
      <c r="BC8" s="170">
        <f t="shared" si="13"/>
        <v>7226.91</v>
      </c>
      <c r="BD8" s="170">
        <f t="shared" si="13"/>
        <v>4000</v>
      </c>
      <c r="BE8" s="170">
        <f t="shared" si="13"/>
        <v>28220</v>
      </c>
      <c r="BF8" s="161"/>
    </row>
    <row r="9" s="159" customFormat="1" ht="41.25" customHeight="1" spans="1:58">
      <c r="A9" s="171" t="s">
        <v>801</v>
      </c>
      <c r="B9" s="170">
        <f t="shared" si="0"/>
        <v>57601.1318</v>
      </c>
      <c r="C9" s="170">
        <f t="shared" si="1"/>
        <v>13760.7084</v>
      </c>
      <c r="D9" s="172">
        <v>8915.0315</v>
      </c>
      <c r="E9" s="172">
        <v>3701.98</v>
      </c>
      <c r="F9" s="172">
        <v>1069.8</v>
      </c>
      <c r="G9" s="172">
        <v>73.8969</v>
      </c>
      <c r="H9" s="170">
        <f t="shared" si="2"/>
        <v>5045.99</v>
      </c>
      <c r="I9" s="172">
        <v>2542.6</v>
      </c>
      <c r="J9" s="172">
        <v>44</v>
      </c>
      <c r="K9" s="172">
        <v>63</v>
      </c>
      <c r="L9" s="172">
        <v>46</v>
      </c>
      <c r="M9" s="172">
        <v>122.73</v>
      </c>
      <c r="N9" s="172">
        <v>148.17</v>
      </c>
      <c r="O9" s="172">
        <v>0</v>
      </c>
      <c r="P9" s="172">
        <v>214.95</v>
      </c>
      <c r="Q9" s="172">
        <v>90</v>
      </c>
      <c r="R9" s="172">
        <v>1774.54</v>
      </c>
      <c r="S9" s="170">
        <f t="shared" si="4"/>
        <v>340.18</v>
      </c>
      <c r="T9" s="172">
        <v>0</v>
      </c>
      <c r="U9" s="172">
        <v>0</v>
      </c>
      <c r="V9" s="172">
        <v>0</v>
      </c>
      <c r="W9" s="172">
        <v>0</v>
      </c>
      <c r="X9" s="181">
        <v>0</v>
      </c>
      <c r="Y9" s="172">
        <v>0</v>
      </c>
      <c r="Z9" s="174">
        <v>340.18</v>
      </c>
      <c r="AA9" s="170">
        <f t="shared" si="6"/>
        <v>0</v>
      </c>
      <c r="AB9" s="181">
        <v>0</v>
      </c>
      <c r="AC9" s="181">
        <v>0</v>
      </c>
      <c r="AD9" s="181">
        <v>0</v>
      </c>
      <c r="AE9" s="181">
        <v>0</v>
      </c>
      <c r="AF9" s="181">
        <v>0</v>
      </c>
      <c r="AG9" s="181">
        <v>0</v>
      </c>
      <c r="AH9" s="172">
        <v>0</v>
      </c>
      <c r="AI9" s="170">
        <f t="shared" si="8"/>
        <v>35725.11</v>
      </c>
      <c r="AJ9" s="174">
        <v>24588.01</v>
      </c>
      <c r="AK9" s="174">
        <v>10787.1</v>
      </c>
      <c r="AL9" s="174">
        <v>350</v>
      </c>
      <c r="AM9" s="170">
        <f t="shared" si="9"/>
        <v>0</v>
      </c>
      <c r="AN9" s="172">
        <v>0</v>
      </c>
      <c r="AO9" s="192">
        <v>0</v>
      </c>
      <c r="AP9" s="170">
        <f t="shared" si="10"/>
        <v>270</v>
      </c>
      <c r="AQ9" s="174">
        <v>270</v>
      </c>
      <c r="AR9" s="172">
        <v>0</v>
      </c>
      <c r="AS9" s="172">
        <v>0</v>
      </c>
      <c r="AT9" s="170">
        <f t="shared" si="11"/>
        <v>0</v>
      </c>
      <c r="AU9" s="192">
        <v>0</v>
      </c>
      <c r="AV9" s="192">
        <v>0</v>
      </c>
      <c r="AW9" s="170">
        <f t="shared" si="12"/>
        <v>2459.1434</v>
      </c>
      <c r="AX9" s="172">
        <v>0.32</v>
      </c>
      <c r="AY9" s="172">
        <v>0</v>
      </c>
      <c r="AZ9" s="172">
        <v>0</v>
      </c>
      <c r="BA9" s="174">
        <v>0</v>
      </c>
      <c r="BB9" s="174">
        <v>2458.8234</v>
      </c>
      <c r="BC9" s="195">
        <v>0</v>
      </c>
      <c r="BD9" s="195">
        <v>0</v>
      </c>
      <c r="BE9" s="195">
        <v>0</v>
      </c>
      <c r="BF9" s="183"/>
    </row>
    <row r="10" s="159" customFormat="1" ht="41.25" customHeight="1" spans="1:58">
      <c r="A10" s="171" t="s">
        <v>991</v>
      </c>
      <c r="B10" s="170">
        <f t="shared" si="0"/>
        <v>15008.1</v>
      </c>
      <c r="C10" s="170">
        <f t="shared" si="1"/>
        <v>10564.99</v>
      </c>
      <c r="D10" s="172">
        <v>7988.07</v>
      </c>
      <c r="E10" s="172">
        <v>1810.85</v>
      </c>
      <c r="F10" s="172">
        <v>766.07</v>
      </c>
      <c r="G10" s="172"/>
      <c r="H10" s="170">
        <f t="shared" si="2"/>
        <v>2597.89</v>
      </c>
      <c r="I10" s="172">
        <v>2007.1</v>
      </c>
      <c r="J10" s="172"/>
      <c r="K10" s="172">
        <v>3</v>
      </c>
      <c r="L10" s="172"/>
      <c r="M10" s="172"/>
      <c r="N10" s="181">
        <v>4</v>
      </c>
      <c r="O10" s="181"/>
      <c r="P10" s="181">
        <v>60</v>
      </c>
      <c r="Q10" s="172">
        <v>38</v>
      </c>
      <c r="R10" s="172">
        <v>485.79</v>
      </c>
      <c r="S10" s="170">
        <f t="shared" si="4"/>
        <v>1766.69</v>
      </c>
      <c r="T10" s="181">
        <v>130</v>
      </c>
      <c r="U10" s="181">
        <v>50</v>
      </c>
      <c r="V10" s="181">
        <v>18</v>
      </c>
      <c r="W10" s="181"/>
      <c r="X10" s="181">
        <v>1081.69</v>
      </c>
      <c r="Y10" s="181"/>
      <c r="Z10" s="181">
        <v>487</v>
      </c>
      <c r="AA10" s="170">
        <f t="shared" si="6"/>
        <v>0</v>
      </c>
      <c r="AB10" s="181"/>
      <c r="AC10" s="181"/>
      <c r="AD10" s="181"/>
      <c r="AE10" s="181"/>
      <c r="AF10" s="181"/>
      <c r="AG10" s="181"/>
      <c r="AH10" s="181"/>
      <c r="AI10" s="170">
        <f t="shared" si="8"/>
        <v>0</v>
      </c>
      <c r="AJ10" s="172"/>
      <c r="AK10" s="172"/>
      <c r="AL10" s="181"/>
      <c r="AM10" s="170">
        <f t="shared" si="9"/>
        <v>0</v>
      </c>
      <c r="AN10" s="181"/>
      <c r="AO10" s="193"/>
      <c r="AP10" s="170">
        <f t="shared" si="10"/>
        <v>0</v>
      </c>
      <c r="AQ10" s="181"/>
      <c r="AR10" s="181"/>
      <c r="AS10" s="181"/>
      <c r="AT10" s="170">
        <f t="shared" si="11"/>
        <v>0</v>
      </c>
      <c r="AU10" s="193"/>
      <c r="AV10" s="193"/>
      <c r="AW10" s="170">
        <f t="shared" si="12"/>
        <v>78.53</v>
      </c>
      <c r="AX10" s="181"/>
      <c r="AY10" s="181"/>
      <c r="AZ10" s="172"/>
      <c r="BA10" s="172"/>
      <c r="BB10" s="172">
        <v>78.53</v>
      </c>
      <c r="BC10" s="195"/>
      <c r="BD10" s="195"/>
      <c r="BE10" s="195"/>
      <c r="BF10" s="183"/>
    </row>
    <row r="11" s="159" customFormat="1" ht="41.25" customHeight="1" spans="1:58">
      <c r="A11" s="171" t="s">
        <v>1041</v>
      </c>
      <c r="B11" s="170">
        <f t="shared" si="0"/>
        <v>54774.16</v>
      </c>
      <c r="C11" s="170">
        <f t="shared" si="1"/>
        <v>451.46</v>
      </c>
      <c r="D11" s="173">
        <v>321.75</v>
      </c>
      <c r="E11" s="173">
        <v>92.38</v>
      </c>
      <c r="F11" s="173">
        <v>37.33</v>
      </c>
      <c r="G11" s="173"/>
      <c r="H11" s="170">
        <f t="shared" si="2"/>
        <v>89.43</v>
      </c>
      <c r="I11" s="172">
        <v>36.83</v>
      </c>
      <c r="J11" s="172">
        <v>8</v>
      </c>
      <c r="K11" s="172">
        <v>1</v>
      </c>
      <c r="L11" s="172"/>
      <c r="M11" s="172">
        <v>3</v>
      </c>
      <c r="N11" s="181">
        <v>0.6</v>
      </c>
      <c r="O11" s="181"/>
      <c r="P11" s="181"/>
      <c r="Q11" s="172">
        <v>2</v>
      </c>
      <c r="R11" s="172">
        <v>38</v>
      </c>
      <c r="S11" s="170">
        <f t="shared" si="4"/>
        <v>0</v>
      </c>
      <c r="T11" s="181"/>
      <c r="U11" s="181"/>
      <c r="V11" s="181"/>
      <c r="W11" s="181"/>
      <c r="X11" s="181"/>
      <c r="Y11" s="181"/>
      <c r="Z11" s="181"/>
      <c r="AA11" s="170">
        <f t="shared" si="6"/>
        <v>0</v>
      </c>
      <c r="AB11" s="181"/>
      <c r="AC11" s="181"/>
      <c r="AD11" s="181"/>
      <c r="AE11" s="181"/>
      <c r="AF11" s="181"/>
      <c r="AG11" s="181"/>
      <c r="AH11" s="181"/>
      <c r="AI11" s="170">
        <f t="shared" si="8"/>
        <v>50493.66</v>
      </c>
      <c r="AJ11" s="172">
        <v>43417.77</v>
      </c>
      <c r="AK11" s="172">
        <v>7075.89</v>
      </c>
      <c r="AL11" s="181"/>
      <c r="AM11" s="170">
        <f t="shared" si="9"/>
        <v>3648.22</v>
      </c>
      <c r="AN11" s="181">
        <v>3648.22</v>
      </c>
      <c r="AO11" s="193"/>
      <c r="AP11" s="170">
        <f t="shared" si="10"/>
        <v>0</v>
      </c>
      <c r="AQ11" s="181"/>
      <c r="AR11" s="181"/>
      <c r="AS11" s="181"/>
      <c r="AT11" s="170">
        <f t="shared" si="11"/>
        <v>0</v>
      </c>
      <c r="AU11" s="193"/>
      <c r="AV11" s="193"/>
      <c r="AW11" s="170">
        <f t="shared" si="12"/>
        <v>91.39</v>
      </c>
      <c r="AX11" s="181">
        <v>0.42</v>
      </c>
      <c r="AY11" s="181"/>
      <c r="AZ11" s="172"/>
      <c r="BA11" s="172">
        <v>90.97</v>
      </c>
      <c r="BB11" s="172"/>
      <c r="BC11" s="195"/>
      <c r="BD11" s="195"/>
      <c r="BE11" s="195"/>
      <c r="BF11" s="183"/>
    </row>
    <row r="12" s="159" customFormat="1" ht="41.25" customHeight="1" spans="1:58">
      <c r="A12" s="171" t="s">
        <v>1093</v>
      </c>
      <c r="B12" s="170">
        <f t="shared" si="0"/>
        <v>123.724784</v>
      </c>
      <c r="C12" s="170">
        <f t="shared" si="1"/>
        <v>78.924784</v>
      </c>
      <c r="D12" s="172">
        <v>56.2271</v>
      </c>
      <c r="E12" s="172">
        <v>16.300196</v>
      </c>
      <c r="F12" s="172">
        <v>6.397488</v>
      </c>
      <c r="G12" s="172"/>
      <c r="H12" s="170">
        <f t="shared" si="2"/>
        <v>37.62</v>
      </c>
      <c r="I12" s="172">
        <v>25.77</v>
      </c>
      <c r="J12" s="172"/>
      <c r="K12" s="172">
        <v>1.05</v>
      </c>
      <c r="L12" s="172">
        <v>1</v>
      </c>
      <c r="M12" s="172">
        <v>5</v>
      </c>
      <c r="N12" s="172">
        <v>0.5</v>
      </c>
      <c r="O12" s="172"/>
      <c r="P12" s="172"/>
      <c r="Q12" s="172"/>
      <c r="R12" s="172">
        <v>4.3</v>
      </c>
      <c r="S12" s="170">
        <f t="shared" si="4"/>
        <v>3</v>
      </c>
      <c r="T12" s="181"/>
      <c r="U12" s="181"/>
      <c r="V12" s="181"/>
      <c r="W12" s="181"/>
      <c r="X12" s="181">
        <v>3</v>
      </c>
      <c r="Y12" s="181"/>
      <c r="Z12" s="181"/>
      <c r="AA12" s="170">
        <f t="shared" si="6"/>
        <v>0</v>
      </c>
      <c r="AB12" s="181"/>
      <c r="AC12" s="181"/>
      <c r="AD12" s="181"/>
      <c r="AE12" s="181"/>
      <c r="AF12" s="181"/>
      <c r="AG12" s="181"/>
      <c r="AH12" s="181"/>
      <c r="AI12" s="170">
        <f t="shared" si="8"/>
        <v>0</v>
      </c>
      <c r="AJ12" s="172"/>
      <c r="AK12" s="172"/>
      <c r="AL12" s="181"/>
      <c r="AM12" s="170">
        <f t="shared" si="9"/>
        <v>0</v>
      </c>
      <c r="AN12" s="181"/>
      <c r="AO12" s="193"/>
      <c r="AP12" s="170">
        <f t="shared" si="10"/>
        <v>4</v>
      </c>
      <c r="AQ12" s="181">
        <v>4</v>
      </c>
      <c r="AR12" s="181"/>
      <c r="AS12" s="181"/>
      <c r="AT12" s="170">
        <f t="shared" si="11"/>
        <v>0</v>
      </c>
      <c r="AU12" s="193"/>
      <c r="AV12" s="193"/>
      <c r="AW12" s="170">
        <f t="shared" si="12"/>
        <v>0.18</v>
      </c>
      <c r="AX12" s="181">
        <v>0.18</v>
      </c>
      <c r="AY12" s="181"/>
      <c r="AZ12" s="172"/>
      <c r="BA12" s="172"/>
      <c r="BB12" s="172"/>
      <c r="BC12" s="195"/>
      <c r="BD12" s="195"/>
      <c r="BE12" s="195"/>
      <c r="BF12" s="183"/>
    </row>
    <row r="13" s="159" customFormat="1" ht="41.25" customHeight="1" spans="1:58">
      <c r="A13" s="171" t="s">
        <v>1142</v>
      </c>
      <c r="B13" s="170">
        <f t="shared" si="0"/>
        <v>3073.4016</v>
      </c>
      <c r="C13" s="170">
        <f t="shared" si="1"/>
        <v>281.8074</v>
      </c>
      <c r="D13" s="172">
        <v>194.1994</v>
      </c>
      <c r="E13" s="172">
        <v>59.54</v>
      </c>
      <c r="F13" s="172">
        <v>21.72</v>
      </c>
      <c r="G13" s="172">
        <v>6.348</v>
      </c>
      <c r="H13" s="170">
        <f t="shared" si="2"/>
        <v>513.3542</v>
      </c>
      <c r="I13" s="172">
        <v>85.03</v>
      </c>
      <c r="J13" s="172"/>
      <c r="K13" s="172"/>
      <c r="L13" s="172"/>
      <c r="M13" s="172">
        <v>17</v>
      </c>
      <c r="N13" s="172"/>
      <c r="O13" s="172"/>
      <c r="P13" s="172"/>
      <c r="Q13" s="172">
        <v>94.9</v>
      </c>
      <c r="R13" s="172">
        <v>316.4242</v>
      </c>
      <c r="S13" s="170">
        <f t="shared" si="4"/>
        <v>0</v>
      </c>
      <c r="T13" s="181"/>
      <c r="U13" s="181"/>
      <c r="V13" s="181"/>
      <c r="W13" s="181"/>
      <c r="X13" s="181"/>
      <c r="Y13" s="181"/>
      <c r="Z13" s="181"/>
      <c r="AA13" s="170">
        <f t="shared" si="6"/>
        <v>0</v>
      </c>
      <c r="AB13" s="181"/>
      <c r="AC13" s="181"/>
      <c r="AD13" s="181"/>
      <c r="AE13" s="181"/>
      <c r="AF13" s="181"/>
      <c r="AG13" s="181"/>
      <c r="AH13" s="181"/>
      <c r="AI13" s="170">
        <f t="shared" si="8"/>
        <v>2264.66</v>
      </c>
      <c r="AJ13" s="172">
        <v>2193.86</v>
      </c>
      <c r="AK13" s="172">
        <v>70.8</v>
      </c>
      <c r="AL13" s="181"/>
      <c r="AM13" s="170">
        <f t="shared" si="9"/>
        <v>0</v>
      </c>
      <c r="AN13" s="181"/>
      <c r="AO13" s="193"/>
      <c r="AP13" s="170">
        <f t="shared" si="10"/>
        <v>0</v>
      </c>
      <c r="AQ13" s="181"/>
      <c r="AR13" s="181"/>
      <c r="AS13" s="181"/>
      <c r="AT13" s="170">
        <f t="shared" si="11"/>
        <v>0</v>
      </c>
      <c r="AU13" s="193"/>
      <c r="AV13" s="193"/>
      <c r="AW13" s="170">
        <f t="shared" si="12"/>
        <v>13.58</v>
      </c>
      <c r="AX13" s="181">
        <v>0</v>
      </c>
      <c r="AY13" s="181"/>
      <c r="AZ13" s="172"/>
      <c r="BA13" s="172"/>
      <c r="BB13" s="172">
        <v>13.58</v>
      </c>
      <c r="BC13" s="195"/>
      <c r="BD13" s="195"/>
      <c r="BE13" s="195"/>
      <c r="BF13" s="183"/>
    </row>
    <row r="14" s="159" customFormat="1" ht="41.25" customHeight="1" spans="1:58">
      <c r="A14" s="171" t="s">
        <v>1183</v>
      </c>
      <c r="B14" s="170">
        <f t="shared" si="0"/>
        <v>6181.97</v>
      </c>
      <c r="C14" s="170">
        <f t="shared" si="1"/>
        <v>848.22</v>
      </c>
      <c r="D14" s="172">
        <v>617.46</v>
      </c>
      <c r="E14" s="172">
        <v>164.09</v>
      </c>
      <c r="F14" s="172">
        <v>66.67</v>
      </c>
      <c r="G14" s="172"/>
      <c r="H14" s="170">
        <f t="shared" si="2"/>
        <v>94.65</v>
      </c>
      <c r="I14" s="172">
        <v>44.34</v>
      </c>
      <c r="J14" s="172">
        <v>0</v>
      </c>
      <c r="K14" s="172">
        <v>0</v>
      </c>
      <c r="L14" s="172">
        <v>0</v>
      </c>
      <c r="M14" s="172">
        <v>6.85</v>
      </c>
      <c r="N14" s="181">
        <v>0</v>
      </c>
      <c r="O14" s="181">
        <v>0</v>
      </c>
      <c r="P14" s="181">
        <v>0</v>
      </c>
      <c r="Q14" s="172">
        <v>11.2</v>
      </c>
      <c r="R14" s="172">
        <v>32.26</v>
      </c>
      <c r="S14" s="170">
        <f t="shared" si="4"/>
        <v>14</v>
      </c>
      <c r="T14" s="181"/>
      <c r="U14" s="181"/>
      <c r="V14" s="181"/>
      <c r="W14" s="181"/>
      <c r="X14" s="181">
        <v>14</v>
      </c>
      <c r="Y14" s="181"/>
      <c r="Z14" s="181"/>
      <c r="AA14" s="170">
        <f t="shared" si="6"/>
        <v>0</v>
      </c>
      <c r="AB14" s="181"/>
      <c r="AC14" s="181"/>
      <c r="AD14" s="181"/>
      <c r="AE14" s="181"/>
      <c r="AF14" s="181"/>
      <c r="AG14" s="181"/>
      <c r="AH14" s="181"/>
      <c r="AI14" s="170">
        <f t="shared" si="8"/>
        <v>554.87</v>
      </c>
      <c r="AJ14" s="172">
        <v>474.94</v>
      </c>
      <c r="AK14" s="172">
        <v>79.93</v>
      </c>
      <c r="AL14" s="181"/>
      <c r="AM14" s="170">
        <f t="shared" si="9"/>
        <v>0</v>
      </c>
      <c r="AN14" s="181"/>
      <c r="AO14" s="193"/>
      <c r="AP14" s="170">
        <f t="shared" si="10"/>
        <v>0</v>
      </c>
      <c r="AQ14" s="181"/>
      <c r="AR14" s="181"/>
      <c r="AS14" s="181"/>
      <c r="AT14" s="170">
        <f t="shared" si="11"/>
        <v>0</v>
      </c>
      <c r="AU14" s="193"/>
      <c r="AV14" s="193"/>
      <c r="AW14" s="170">
        <f t="shared" si="12"/>
        <v>4670.23</v>
      </c>
      <c r="AX14" s="181">
        <v>4314.67</v>
      </c>
      <c r="AY14" s="181"/>
      <c r="AZ14" s="172"/>
      <c r="BA14" s="172">
        <v>347.6</v>
      </c>
      <c r="BB14" s="172">
        <v>7.96</v>
      </c>
      <c r="BC14" s="195"/>
      <c r="BD14" s="195"/>
      <c r="BE14" s="195"/>
      <c r="BF14" s="183"/>
    </row>
    <row r="15" s="159" customFormat="1" ht="41.25" customHeight="1" spans="1:58">
      <c r="A15" s="171" t="s">
        <v>1284</v>
      </c>
      <c r="B15" s="170">
        <f t="shared" si="0"/>
        <v>13451.93</v>
      </c>
      <c r="C15" s="170">
        <f t="shared" si="1"/>
        <v>795.2</v>
      </c>
      <c r="D15" s="172">
        <v>602.87</v>
      </c>
      <c r="E15" s="172">
        <v>138.66</v>
      </c>
      <c r="F15" s="172">
        <v>53.67</v>
      </c>
      <c r="G15" s="172"/>
      <c r="H15" s="170">
        <f t="shared" si="2"/>
        <v>1092.56</v>
      </c>
      <c r="I15" s="182">
        <v>239.71</v>
      </c>
      <c r="J15" s="182">
        <v>12.6</v>
      </c>
      <c r="K15" s="182">
        <v>21.5</v>
      </c>
      <c r="L15" s="182">
        <v>500</v>
      </c>
      <c r="M15" s="182">
        <v>90</v>
      </c>
      <c r="N15" s="182">
        <v>21.18</v>
      </c>
      <c r="O15" s="182">
        <v>0</v>
      </c>
      <c r="P15" s="182">
        <v>18.8</v>
      </c>
      <c r="Q15" s="182">
        <v>84.32</v>
      </c>
      <c r="R15" s="182">
        <v>104.45</v>
      </c>
      <c r="S15" s="170">
        <f t="shared" si="4"/>
        <v>45.7</v>
      </c>
      <c r="T15" s="181"/>
      <c r="U15" s="181"/>
      <c r="V15" s="181"/>
      <c r="W15" s="181"/>
      <c r="X15" s="181">
        <v>45.7</v>
      </c>
      <c r="Y15" s="181"/>
      <c r="Z15" s="181"/>
      <c r="AA15" s="170">
        <f t="shared" si="6"/>
        <v>0</v>
      </c>
      <c r="AB15" s="181"/>
      <c r="AC15" s="181"/>
      <c r="AD15" s="181"/>
      <c r="AE15" s="181"/>
      <c r="AF15" s="181"/>
      <c r="AG15" s="181"/>
      <c r="AH15" s="181"/>
      <c r="AI15" s="170">
        <f t="shared" si="8"/>
        <v>9154.87</v>
      </c>
      <c r="AJ15" s="172">
        <v>8329.28</v>
      </c>
      <c r="AK15" s="172">
        <v>781.59</v>
      </c>
      <c r="AL15" s="181">
        <v>44</v>
      </c>
      <c r="AM15" s="170">
        <f t="shared" si="9"/>
        <v>0</v>
      </c>
      <c r="AN15" s="181"/>
      <c r="AO15" s="193"/>
      <c r="AP15" s="170">
        <f t="shared" si="10"/>
        <v>0</v>
      </c>
      <c r="AQ15" s="181"/>
      <c r="AR15" s="181"/>
      <c r="AS15" s="181"/>
      <c r="AT15" s="170">
        <f t="shared" si="11"/>
        <v>0</v>
      </c>
      <c r="AU15" s="193"/>
      <c r="AV15" s="193"/>
      <c r="AW15" s="170">
        <f t="shared" si="12"/>
        <v>2363.6</v>
      </c>
      <c r="AX15" s="181">
        <v>2336.6</v>
      </c>
      <c r="AY15" s="181"/>
      <c r="AZ15" s="172"/>
      <c r="BA15" s="172"/>
      <c r="BB15" s="172">
        <v>27</v>
      </c>
      <c r="BC15" s="195"/>
      <c r="BD15" s="195"/>
      <c r="BE15" s="195"/>
      <c r="BF15" s="183"/>
    </row>
    <row r="16" s="159" customFormat="1" ht="41.25" customHeight="1" spans="1:58">
      <c r="A16" s="171" t="s">
        <v>1418</v>
      </c>
      <c r="B16" s="170">
        <f t="shared" ref="B16:B29" si="14">C16+H16+S16+AA16+AI16+AM16+AP16+AT16+AW16+BC16+BD16+BE16</f>
        <v>7040.73</v>
      </c>
      <c r="C16" s="170">
        <f t="shared" si="1"/>
        <v>220.62</v>
      </c>
      <c r="D16" s="172">
        <v>156.57</v>
      </c>
      <c r="E16" s="172">
        <v>46.27</v>
      </c>
      <c r="F16" s="172">
        <v>17.78</v>
      </c>
      <c r="G16" s="172"/>
      <c r="H16" s="170">
        <f t="shared" ref="H16:H29" si="15">SUM(I16:R16)</f>
        <v>189.04</v>
      </c>
      <c r="I16" s="174">
        <v>19.04</v>
      </c>
      <c r="J16" s="174">
        <v>0</v>
      </c>
      <c r="K16" s="174">
        <v>5</v>
      </c>
      <c r="L16" s="174">
        <v>0</v>
      </c>
      <c r="M16" s="174">
        <v>96</v>
      </c>
      <c r="N16" s="174">
        <v>0</v>
      </c>
      <c r="O16" s="174">
        <v>0</v>
      </c>
      <c r="P16" s="174">
        <v>0</v>
      </c>
      <c r="Q16" s="174">
        <v>0</v>
      </c>
      <c r="R16" s="174">
        <v>69</v>
      </c>
      <c r="S16" s="170">
        <f t="shared" ref="S16:S29" si="16">SUM(T16:Z16)</f>
        <v>988</v>
      </c>
      <c r="T16" s="174">
        <v>925</v>
      </c>
      <c r="U16" s="174">
        <v>0</v>
      </c>
      <c r="V16" s="174">
        <v>0</v>
      </c>
      <c r="W16" s="174">
        <v>10</v>
      </c>
      <c r="X16" s="174">
        <v>35</v>
      </c>
      <c r="Y16" s="174">
        <v>18</v>
      </c>
      <c r="Z16" s="181"/>
      <c r="AA16" s="170">
        <f t="shared" ref="AA16:AA29" si="17">SUM(AB16:AH16)</f>
        <v>0</v>
      </c>
      <c r="AB16" s="181"/>
      <c r="AC16" s="181"/>
      <c r="AD16" s="181"/>
      <c r="AE16" s="181"/>
      <c r="AF16" s="181"/>
      <c r="AG16" s="181"/>
      <c r="AH16" s="181"/>
      <c r="AI16" s="170">
        <f t="shared" ref="AI16:AI29" si="18">AJ16+AK16+AL16</f>
        <v>5637.48</v>
      </c>
      <c r="AJ16" s="172">
        <v>2981.02</v>
      </c>
      <c r="AK16" s="172">
        <v>2582</v>
      </c>
      <c r="AL16" s="181">
        <v>74.46</v>
      </c>
      <c r="AM16" s="170">
        <f t="shared" ref="AM16:AM29" si="19">AN16+AO16</f>
        <v>0</v>
      </c>
      <c r="AN16" s="181"/>
      <c r="AO16" s="193"/>
      <c r="AP16" s="170">
        <f t="shared" ref="AP16:AP29" si="20">SUM(AQ16:AS16)</f>
        <v>0</v>
      </c>
      <c r="AQ16" s="181"/>
      <c r="AR16" s="181"/>
      <c r="AS16" s="181"/>
      <c r="AT16" s="170">
        <f t="shared" ref="AT16:AT29" si="21">AU16+AV16</f>
        <v>0</v>
      </c>
      <c r="AU16" s="193"/>
      <c r="AV16" s="193"/>
      <c r="AW16" s="170">
        <f t="shared" ref="AW16:AW29" si="22">SUM(AX16:BB16)</f>
        <v>5.59</v>
      </c>
      <c r="AX16" s="181"/>
      <c r="AY16" s="181"/>
      <c r="AZ16" s="172"/>
      <c r="BA16" s="172"/>
      <c r="BB16" s="172">
        <v>5.59</v>
      </c>
      <c r="BC16" s="195"/>
      <c r="BD16" s="195"/>
      <c r="BE16" s="195"/>
      <c r="BF16" s="183"/>
    </row>
    <row r="17" s="159" customFormat="1" ht="41.25" customHeight="1" spans="1:58">
      <c r="A17" s="171" t="s">
        <v>1438</v>
      </c>
      <c r="B17" s="170">
        <f t="shared" si="14"/>
        <v>19146.9522</v>
      </c>
      <c r="C17" s="170">
        <f t="shared" si="1"/>
        <v>2384.3122</v>
      </c>
      <c r="D17" s="173">
        <v>1662.34</v>
      </c>
      <c r="E17" s="173">
        <v>490.35</v>
      </c>
      <c r="F17" s="173">
        <v>182.7422</v>
      </c>
      <c r="G17" s="173">
        <v>48.88</v>
      </c>
      <c r="H17" s="170">
        <f t="shared" si="15"/>
        <v>939.36</v>
      </c>
      <c r="I17" s="173">
        <v>389.44</v>
      </c>
      <c r="J17" s="173">
        <v>0</v>
      </c>
      <c r="K17" s="173">
        <v>7</v>
      </c>
      <c r="L17" s="173">
        <v>12</v>
      </c>
      <c r="M17" s="173">
        <v>10</v>
      </c>
      <c r="N17" s="173">
        <v>24.55</v>
      </c>
      <c r="O17" s="173">
        <v>2</v>
      </c>
      <c r="P17" s="173">
        <v>5.4</v>
      </c>
      <c r="Q17" s="173">
        <v>170</v>
      </c>
      <c r="R17" s="173">
        <v>318.97</v>
      </c>
      <c r="S17" s="170">
        <f t="shared" si="16"/>
        <v>96</v>
      </c>
      <c r="T17" s="173">
        <v>2</v>
      </c>
      <c r="U17" s="173">
        <v>0</v>
      </c>
      <c r="V17" s="173">
        <v>0</v>
      </c>
      <c r="W17" s="173">
        <v>0</v>
      </c>
      <c r="X17" s="173">
        <v>65</v>
      </c>
      <c r="Y17" s="173">
        <v>6</v>
      </c>
      <c r="Z17" s="173">
        <v>23</v>
      </c>
      <c r="AA17" s="170">
        <f t="shared" si="17"/>
        <v>1024.12</v>
      </c>
      <c r="AB17" s="170">
        <v>0</v>
      </c>
      <c r="AC17" s="170">
        <v>0</v>
      </c>
      <c r="AD17" s="170">
        <v>0</v>
      </c>
      <c r="AE17" s="170">
        <v>0</v>
      </c>
      <c r="AF17" s="170">
        <v>24.12</v>
      </c>
      <c r="AG17" s="170">
        <v>0</v>
      </c>
      <c r="AH17" s="170">
        <v>1000</v>
      </c>
      <c r="AI17" s="170">
        <f t="shared" si="18"/>
        <v>14511.89</v>
      </c>
      <c r="AJ17" s="170">
        <v>10599.4</v>
      </c>
      <c r="AK17" s="170">
        <v>2368.13</v>
      </c>
      <c r="AL17" s="170">
        <v>1544.36</v>
      </c>
      <c r="AM17" s="170">
        <f t="shared" si="19"/>
        <v>0</v>
      </c>
      <c r="AN17" s="173">
        <v>0</v>
      </c>
      <c r="AO17" s="173">
        <f>SUM(AO18:AO24)</f>
        <v>0</v>
      </c>
      <c r="AP17" s="170">
        <f t="shared" si="20"/>
        <v>0</v>
      </c>
      <c r="AQ17" s="170">
        <v>0</v>
      </c>
      <c r="AR17" s="170">
        <f>SUM(AR18:AR24)</f>
        <v>0</v>
      </c>
      <c r="AS17" s="170">
        <f>SUM(AS18:AS24)</f>
        <v>0</v>
      </c>
      <c r="AT17" s="170">
        <f t="shared" si="21"/>
        <v>0</v>
      </c>
      <c r="AU17" s="170">
        <f>SUM(AU18:AU24)</f>
        <v>0</v>
      </c>
      <c r="AV17" s="170">
        <f>SUM(AV18:AV24)</f>
        <v>0</v>
      </c>
      <c r="AW17" s="170">
        <f t="shared" si="22"/>
        <v>191.27</v>
      </c>
      <c r="AX17" s="170">
        <v>0</v>
      </c>
      <c r="AY17" s="170">
        <v>0</v>
      </c>
      <c r="AZ17" s="170">
        <v>0</v>
      </c>
      <c r="BA17" s="170">
        <v>0</v>
      </c>
      <c r="BB17" s="170">
        <v>191.27</v>
      </c>
      <c r="BC17" s="170">
        <v>0</v>
      </c>
      <c r="BD17" s="170">
        <v>0</v>
      </c>
      <c r="BE17" s="170">
        <v>0</v>
      </c>
      <c r="BF17" s="183"/>
    </row>
    <row r="18" s="159" customFormat="1" ht="41.25" customHeight="1" spans="1:58">
      <c r="A18" s="171" t="s">
        <v>1545</v>
      </c>
      <c r="B18" s="170">
        <f t="shared" si="14"/>
        <v>3191.378736</v>
      </c>
      <c r="C18" s="170">
        <f t="shared" si="1"/>
        <v>243.908736</v>
      </c>
      <c r="D18" s="174">
        <v>173.0778</v>
      </c>
      <c r="E18" s="174">
        <v>41.144256</v>
      </c>
      <c r="F18" s="174">
        <v>29.68668</v>
      </c>
      <c r="G18" s="174">
        <v>0</v>
      </c>
      <c r="H18" s="170">
        <f t="shared" si="15"/>
        <v>32.68</v>
      </c>
      <c r="I18" s="172">
        <v>20.28</v>
      </c>
      <c r="J18" s="172"/>
      <c r="K18" s="172"/>
      <c r="L18" s="172"/>
      <c r="M18" s="172"/>
      <c r="N18" s="181"/>
      <c r="O18" s="181"/>
      <c r="P18" s="181"/>
      <c r="Q18" s="172"/>
      <c r="R18" s="172">
        <v>12.4</v>
      </c>
      <c r="S18" s="170">
        <f t="shared" si="16"/>
        <v>0</v>
      </c>
      <c r="T18" s="181"/>
      <c r="U18" s="181"/>
      <c r="V18" s="181"/>
      <c r="W18" s="181"/>
      <c r="X18" s="181"/>
      <c r="Y18" s="181"/>
      <c r="Z18" s="181"/>
      <c r="AA18" s="170">
        <f t="shared" si="17"/>
        <v>0</v>
      </c>
      <c r="AB18" s="181"/>
      <c r="AC18" s="181"/>
      <c r="AD18" s="181"/>
      <c r="AE18" s="181"/>
      <c r="AF18" s="181"/>
      <c r="AG18" s="181"/>
      <c r="AH18" s="181"/>
      <c r="AI18" s="170">
        <f t="shared" si="18"/>
        <v>1411.55</v>
      </c>
      <c r="AJ18" s="172">
        <v>1377.55</v>
      </c>
      <c r="AK18" s="172">
        <v>34</v>
      </c>
      <c r="AL18" s="181"/>
      <c r="AM18" s="170">
        <f t="shared" si="19"/>
        <v>758.25</v>
      </c>
      <c r="AN18" s="181">
        <v>758.25</v>
      </c>
      <c r="AO18" s="193"/>
      <c r="AP18" s="170">
        <f t="shared" si="20"/>
        <v>729</v>
      </c>
      <c r="AQ18" s="181">
        <v>729</v>
      </c>
      <c r="AR18" s="181"/>
      <c r="AS18" s="181"/>
      <c r="AT18" s="170">
        <f t="shared" si="21"/>
        <v>0</v>
      </c>
      <c r="AU18" s="193"/>
      <c r="AV18" s="193"/>
      <c r="AW18" s="170">
        <f t="shared" si="22"/>
        <v>15.99</v>
      </c>
      <c r="AX18" s="181"/>
      <c r="AY18" s="181"/>
      <c r="AZ18" s="172"/>
      <c r="BA18" s="172"/>
      <c r="BB18" s="172">
        <v>15.99</v>
      </c>
      <c r="BC18" s="195"/>
      <c r="BD18" s="195"/>
      <c r="BE18" s="195"/>
      <c r="BF18" s="183"/>
    </row>
    <row r="19" s="159" customFormat="1" ht="41.25" customHeight="1" spans="1:58">
      <c r="A19" s="171" t="s">
        <v>2093</v>
      </c>
      <c r="B19" s="170">
        <f t="shared" si="14"/>
        <v>1184.54</v>
      </c>
      <c r="C19" s="170">
        <f t="shared" si="1"/>
        <v>442.01</v>
      </c>
      <c r="D19" s="174">
        <v>323.39</v>
      </c>
      <c r="E19" s="174">
        <v>83.62</v>
      </c>
      <c r="F19" s="174">
        <v>35</v>
      </c>
      <c r="G19" s="174">
        <v>0</v>
      </c>
      <c r="H19" s="170">
        <f t="shared" si="15"/>
        <v>190</v>
      </c>
      <c r="I19" s="174">
        <v>27</v>
      </c>
      <c r="J19" s="174">
        <v>1</v>
      </c>
      <c r="K19" s="174">
        <v>4</v>
      </c>
      <c r="L19" s="174">
        <v>0</v>
      </c>
      <c r="M19" s="174">
        <v>122</v>
      </c>
      <c r="N19" s="174">
        <v>3</v>
      </c>
      <c r="O19" s="174">
        <v>0</v>
      </c>
      <c r="P19" s="174">
        <v>16</v>
      </c>
      <c r="Q19" s="174">
        <v>1</v>
      </c>
      <c r="R19" s="174">
        <v>16</v>
      </c>
      <c r="S19" s="170">
        <f t="shared" si="16"/>
        <v>40.55</v>
      </c>
      <c r="T19" s="174">
        <v>0</v>
      </c>
      <c r="U19" s="174">
        <v>0</v>
      </c>
      <c r="V19" s="174">
        <v>0</v>
      </c>
      <c r="W19" s="174">
        <v>0</v>
      </c>
      <c r="X19" s="174">
        <v>0</v>
      </c>
      <c r="Y19" s="174">
        <v>0</v>
      </c>
      <c r="Z19" s="174">
        <v>40.55</v>
      </c>
      <c r="AA19" s="170">
        <f t="shared" si="17"/>
        <v>0</v>
      </c>
      <c r="AB19" s="181"/>
      <c r="AC19" s="181"/>
      <c r="AD19" s="181"/>
      <c r="AE19" s="181"/>
      <c r="AF19" s="181"/>
      <c r="AG19" s="181"/>
      <c r="AH19" s="181"/>
      <c r="AI19" s="170">
        <f t="shared" si="18"/>
        <v>503.41</v>
      </c>
      <c r="AJ19" s="174">
        <v>446.2</v>
      </c>
      <c r="AK19" s="174">
        <v>57.21</v>
      </c>
      <c r="AL19" s="174">
        <v>0</v>
      </c>
      <c r="AM19" s="170">
        <f t="shared" si="19"/>
        <v>0</v>
      </c>
      <c r="AN19" s="181"/>
      <c r="AO19" s="193"/>
      <c r="AP19" s="170">
        <f t="shared" si="20"/>
        <v>0</v>
      </c>
      <c r="AQ19" s="181"/>
      <c r="AR19" s="181"/>
      <c r="AS19" s="181"/>
      <c r="AT19" s="170">
        <f t="shared" si="21"/>
        <v>0</v>
      </c>
      <c r="AU19" s="193"/>
      <c r="AV19" s="193"/>
      <c r="AW19" s="170">
        <f t="shared" si="22"/>
        <v>8.57</v>
      </c>
      <c r="AX19" s="174">
        <v>0</v>
      </c>
      <c r="AY19" s="174">
        <v>0</v>
      </c>
      <c r="AZ19" s="174">
        <v>0</v>
      </c>
      <c r="BA19" s="174">
        <v>0</v>
      </c>
      <c r="BB19" s="174">
        <v>8.57</v>
      </c>
      <c r="BC19" s="174">
        <v>0</v>
      </c>
      <c r="BD19" s="174">
        <v>0</v>
      </c>
      <c r="BE19" s="174">
        <v>0</v>
      </c>
      <c r="BF19" s="183"/>
    </row>
    <row r="20" s="159" customFormat="1" ht="41.25" customHeight="1" spans="1:58">
      <c r="A20" s="171" t="s">
        <v>1690</v>
      </c>
      <c r="B20" s="170">
        <f t="shared" si="14"/>
        <v>2331.11</v>
      </c>
      <c r="C20" s="170">
        <f t="shared" si="1"/>
        <v>124.08</v>
      </c>
      <c r="D20" s="175">
        <v>87.14</v>
      </c>
      <c r="E20" s="175">
        <v>27.78</v>
      </c>
      <c r="F20" s="175">
        <v>9.16</v>
      </c>
      <c r="G20" s="172"/>
      <c r="H20" s="170">
        <f t="shared" si="15"/>
        <v>618.3</v>
      </c>
      <c r="I20" s="172">
        <v>21</v>
      </c>
      <c r="J20" s="172">
        <v>0</v>
      </c>
      <c r="K20" s="172">
        <v>1.6</v>
      </c>
      <c r="L20" s="172">
        <v>0</v>
      </c>
      <c r="M20" s="172">
        <v>587</v>
      </c>
      <c r="N20" s="181">
        <v>0</v>
      </c>
      <c r="O20" s="181">
        <v>0</v>
      </c>
      <c r="P20" s="181">
        <v>0</v>
      </c>
      <c r="Q20" s="172">
        <v>1.2</v>
      </c>
      <c r="R20" s="172">
        <v>7.5</v>
      </c>
      <c r="S20" s="170">
        <f t="shared" si="16"/>
        <v>0</v>
      </c>
      <c r="T20" s="184"/>
      <c r="U20" s="184"/>
      <c r="V20" s="184"/>
      <c r="W20" s="185"/>
      <c r="X20" s="181"/>
      <c r="Y20" s="181"/>
      <c r="Z20" s="181"/>
      <c r="AA20" s="170">
        <f t="shared" si="17"/>
        <v>0</v>
      </c>
      <c r="AB20" s="181"/>
      <c r="AC20" s="181"/>
      <c r="AD20" s="181"/>
      <c r="AE20" s="181"/>
      <c r="AF20" s="181"/>
      <c r="AG20" s="181"/>
      <c r="AH20" s="181"/>
      <c r="AI20" s="170">
        <f t="shared" si="18"/>
        <v>1578.95</v>
      </c>
      <c r="AJ20" s="172">
        <v>1481.43</v>
      </c>
      <c r="AK20" s="172">
        <v>97.52</v>
      </c>
      <c r="AL20" s="181"/>
      <c r="AM20" s="170">
        <f t="shared" si="19"/>
        <v>7</v>
      </c>
      <c r="AN20" s="181">
        <v>7</v>
      </c>
      <c r="AO20" s="193"/>
      <c r="AP20" s="170">
        <f t="shared" si="20"/>
        <v>0</v>
      </c>
      <c r="AQ20" s="181"/>
      <c r="AR20" s="181"/>
      <c r="AS20" s="181"/>
      <c r="AT20" s="170">
        <f t="shared" si="21"/>
        <v>0</v>
      </c>
      <c r="AU20" s="193"/>
      <c r="AV20" s="193"/>
      <c r="AW20" s="170">
        <f t="shared" si="22"/>
        <v>2.78</v>
      </c>
      <c r="AX20" s="181"/>
      <c r="AY20" s="181"/>
      <c r="AZ20" s="181"/>
      <c r="BA20" s="181"/>
      <c r="BB20" s="181">
        <v>2.78</v>
      </c>
      <c r="BC20" s="195"/>
      <c r="BD20" s="195"/>
      <c r="BE20" s="195"/>
      <c r="BF20" s="183"/>
    </row>
    <row r="21" s="159" customFormat="1" ht="41.25" customHeight="1" spans="1:58">
      <c r="A21" s="176" t="s">
        <v>2045</v>
      </c>
      <c r="B21" s="170">
        <f t="shared" si="14"/>
        <v>4000</v>
      </c>
      <c r="C21" s="170">
        <f t="shared" si="1"/>
        <v>0</v>
      </c>
      <c r="D21" s="177"/>
      <c r="E21" s="177"/>
      <c r="F21" s="177"/>
      <c r="G21" s="177"/>
      <c r="H21" s="170">
        <f t="shared" si="15"/>
        <v>0</v>
      </c>
      <c r="I21" s="177"/>
      <c r="J21" s="177"/>
      <c r="K21" s="177"/>
      <c r="L21" s="177"/>
      <c r="M21" s="177"/>
      <c r="N21" s="177"/>
      <c r="O21" s="177"/>
      <c r="P21" s="177"/>
      <c r="Q21" s="177"/>
      <c r="R21" s="177"/>
      <c r="S21" s="170">
        <f t="shared" si="16"/>
        <v>0</v>
      </c>
      <c r="T21" s="181"/>
      <c r="U21" s="181"/>
      <c r="V21" s="181"/>
      <c r="W21" s="181"/>
      <c r="X21" s="181"/>
      <c r="Y21" s="181"/>
      <c r="Z21" s="181"/>
      <c r="AA21" s="170">
        <f t="shared" si="17"/>
        <v>0</v>
      </c>
      <c r="AB21" s="177"/>
      <c r="AC21" s="177"/>
      <c r="AD21" s="177"/>
      <c r="AE21" s="177"/>
      <c r="AF21" s="177"/>
      <c r="AG21" s="177"/>
      <c r="AH21" s="177"/>
      <c r="AI21" s="170">
        <f t="shared" si="18"/>
        <v>0</v>
      </c>
      <c r="AJ21" s="177"/>
      <c r="AK21" s="177"/>
      <c r="AL21" s="177"/>
      <c r="AM21" s="170">
        <f t="shared" si="19"/>
        <v>0</v>
      </c>
      <c r="AN21" s="177"/>
      <c r="AO21" s="177"/>
      <c r="AP21" s="170">
        <f t="shared" si="20"/>
        <v>0</v>
      </c>
      <c r="AQ21" s="177"/>
      <c r="AR21" s="177"/>
      <c r="AS21" s="177"/>
      <c r="AT21" s="170">
        <f t="shared" si="21"/>
        <v>0</v>
      </c>
      <c r="AU21" s="177"/>
      <c r="AV21" s="177"/>
      <c r="AW21" s="170">
        <f t="shared" si="22"/>
        <v>0</v>
      </c>
      <c r="AX21" s="177"/>
      <c r="AY21" s="177"/>
      <c r="AZ21" s="177"/>
      <c r="BA21" s="177"/>
      <c r="BB21" s="177"/>
      <c r="BC21" s="196"/>
      <c r="BD21" s="196">
        <v>4000</v>
      </c>
      <c r="BE21" s="196"/>
      <c r="BF21" s="183"/>
    </row>
    <row r="22" ht="35" customHeight="1" spans="1:57">
      <c r="A22" s="167" t="s">
        <v>1915</v>
      </c>
      <c r="B22" s="170">
        <f t="shared" si="14"/>
        <v>28220</v>
      </c>
      <c r="C22" s="170">
        <f t="shared" si="1"/>
        <v>0</v>
      </c>
      <c r="D22" s="177"/>
      <c r="E22" s="177"/>
      <c r="F22" s="177"/>
      <c r="G22" s="177"/>
      <c r="H22" s="170">
        <f t="shared" si="15"/>
        <v>0</v>
      </c>
      <c r="I22" s="174"/>
      <c r="J22" s="174"/>
      <c r="K22" s="174"/>
      <c r="L22" s="174"/>
      <c r="M22" s="174"/>
      <c r="N22" s="174"/>
      <c r="O22" s="174"/>
      <c r="P22" s="174"/>
      <c r="Q22" s="174"/>
      <c r="R22" s="174"/>
      <c r="S22" s="170">
        <f t="shared" si="16"/>
        <v>0</v>
      </c>
      <c r="T22" s="181"/>
      <c r="U22" s="181"/>
      <c r="V22" s="181"/>
      <c r="W22" s="181"/>
      <c r="X22" s="181"/>
      <c r="Y22" s="181"/>
      <c r="Z22" s="181"/>
      <c r="AA22" s="170">
        <f t="shared" si="17"/>
        <v>0</v>
      </c>
      <c r="AB22" s="174"/>
      <c r="AC22" s="174"/>
      <c r="AD22" s="174"/>
      <c r="AE22" s="174"/>
      <c r="AF22" s="174"/>
      <c r="AG22" s="174"/>
      <c r="AH22" s="174"/>
      <c r="AI22" s="170">
        <f t="shared" si="18"/>
        <v>0</v>
      </c>
      <c r="AJ22" s="174"/>
      <c r="AK22" s="174"/>
      <c r="AL22" s="174"/>
      <c r="AM22" s="170">
        <f t="shared" si="19"/>
        <v>0</v>
      </c>
      <c r="AN22" s="174"/>
      <c r="AO22" s="174"/>
      <c r="AP22" s="170">
        <f t="shared" si="20"/>
        <v>0</v>
      </c>
      <c r="AQ22" s="174"/>
      <c r="AR22" s="174"/>
      <c r="AS22" s="174"/>
      <c r="AT22" s="170">
        <f t="shared" si="21"/>
        <v>0</v>
      </c>
      <c r="AU22" s="174"/>
      <c r="AV22" s="174"/>
      <c r="AW22" s="170">
        <f t="shared" si="22"/>
        <v>0</v>
      </c>
      <c r="AX22" s="174"/>
      <c r="AY22" s="174"/>
      <c r="AZ22" s="174"/>
      <c r="BA22" s="174"/>
      <c r="BB22" s="174"/>
      <c r="BC22" s="197"/>
      <c r="BD22" s="197"/>
      <c r="BE22" s="197">
        <v>28220</v>
      </c>
    </row>
    <row r="23" ht="35" customHeight="1" spans="1:57">
      <c r="A23" s="167" t="s">
        <v>1846</v>
      </c>
      <c r="B23" s="170">
        <f t="shared" si="14"/>
        <v>7217.16</v>
      </c>
      <c r="C23" s="170">
        <f t="shared" si="1"/>
        <v>0</v>
      </c>
      <c r="D23" s="177"/>
      <c r="E23" s="177"/>
      <c r="F23" s="177"/>
      <c r="G23" s="177"/>
      <c r="H23" s="170">
        <f t="shared" si="15"/>
        <v>0</v>
      </c>
      <c r="I23" s="174"/>
      <c r="J23" s="174"/>
      <c r="K23" s="174"/>
      <c r="L23" s="174"/>
      <c r="M23" s="174"/>
      <c r="N23" s="174"/>
      <c r="O23" s="174"/>
      <c r="P23" s="174"/>
      <c r="Q23" s="174"/>
      <c r="R23" s="174"/>
      <c r="S23" s="170">
        <f t="shared" si="16"/>
        <v>0</v>
      </c>
      <c r="T23" s="181"/>
      <c r="U23" s="181"/>
      <c r="V23" s="181"/>
      <c r="W23" s="181"/>
      <c r="X23" s="181"/>
      <c r="Y23" s="181"/>
      <c r="Z23" s="181"/>
      <c r="AA23" s="170">
        <f t="shared" si="17"/>
        <v>0</v>
      </c>
      <c r="AB23" s="174"/>
      <c r="AC23" s="174"/>
      <c r="AD23" s="174"/>
      <c r="AE23" s="174"/>
      <c r="AF23" s="174"/>
      <c r="AG23" s="174"/>
      <c r="AH23" s="174"/>
      <c r="AI23" s="170">
        <f t="shared" si="18"/>
        <v>0</v>
      </c>
      <c r="AJ23" s="174"/>
      <c r="AK23" s="174"/>
      <c r="AL23" s="174"/>
      <c r="AM23" s="170">
        <f t="shared" si="19"/>
        <v>0</v>
      </c>
      <c r="AN23" s="174"/>
      <c r="AO23" s="174"/>
      <c r="AP23" s="170">
        <f t="shared" si="20"/>
        <v>0</v>
      </c>
      <c r="AQ23" s="174"/>
      <c r="AR23" s="174"/>
      <c r="AS23" s="174"/>
      <c r="AT23" s="170">
        <f t="shared" si="21"/>
        <v>0</v>
      </c>
      <c r="AU23" s="174"/>
      <c r="AV23" s="174"/>
      <c r="AW23" s="170">
        <f t="shared" si="22"/>
        <v>0</v>
      </c>
      <c r="AX23" s="174"/>
      <c r="AY23" s="174"/>
      <c r="AZ23" s="174"/>
      <c r="BA23" s="174"/>
      <c r="BB23" s="174"/>
      <c r="BC23" s="198">
        <v>7217.16</v>
      </c>
      <c r="BD23" s="197"/>
      <c r="BE23" s="197"/>
    </row>
    <row r="24" ht="35" customHeight="1" spans="1:57">
      <c r="A24" s="167" t="s">
        <v>1854</v>
      </c>
      <c r="B24" s="170">
        <f t="shared" si="14"/>
        <v>9.75</v>
      </c>
      <c r="C24" s="170">
        <f t="shared" si="1"/>
        <v>0</v>
      </c>
      <c r="D24" s="177"/>
      <c r="E24" s="177"/>
      <c r="F24" s="177"/>
      <c r="G24" s="177"/>
      <c r="H24" s="170">
        <f t="shared" si="15"/>
        <v>0</v>
      </c>
      <c r="I24" s="174"/>
      <c r="J24" s="174"/>
      <c r="K24" s="174"/>
      <c r="L24" s="174"/>
      <c r="M24" s="174"/>
      <c r="N24" s="174"/>
      <c r="O24" s="174"/>
      <c r="P24" s="174"/>
      <c r="Q24" s="174"/>
      <c r="R24" s="174"/>
      <c r="S24" s="170">
        <f t="shared" si="16"/>
        <v>0</v>
      </c>
      <c r="T24" s="181"/>
      <c r="U24" s="181"/>
      <c r="V24" s="181"/>
      <c r="W24" s="181"/>
      <c r="X24" s="181"/>
      <c r="Y24" s="181"/>
      <c r="Z24" s="181"/>
      <c r="AA24" s="170">
        <f t="shared" si="17"/>
        <v>0</v>
      </c>
      <c r="AB24" s="174"/>
      <c r="AC24" s="174"/>
      <c r="AD24" s="174"/>
      <c r="AE24" s="174"/>
      <c r="AF24" s="174"/>
      <c r="AG24" s="174"/>
      <c r="AH24" s="174"/>
      <c r="AI24" s="170">
        <f t="shared" si="18"/>
        <v>0</v>
      </c>
      <c r="AJ24" s="174"/>
      <c r="AK24" s="174"/>
      <c r="AL24" s="174"/>
      <c r="AM24" s="170">
        <f t="shared" si="19"/>
        <v>0</v>
      </c>
      <c r="AN24" s="174"/>
      <c r="AO24" s="174"/>
      <c r="AP24" s="170">
        <f t="shared" si="20"/>
        <v>0</v>
      </c>
      <c r="AQ24" s="174"/>
      <c r="AR24" s="174"/>
      <c r="AS24" s="174"/>
      <c r="AT24" s="170">
        <f t="shared" si="21"/>
        <v>0</v>
      </c>
      <c r="AU24" s="174"/>
      <c r="AV24" s="174"/>
      <c r="AW24" s="170">
        <f t="shared" si="22"/>
        <v>0</v>
      </c>
      <c r="AX24" s="174"/>
      <c r="AY24" s="174"/>
      <c r="AZ24" s="174"/>
      <c r="BA24" s="174"/>
      <c r="BB24" s="174"/>
      <c r="BC24" s="197">
        <v>9.75</v>
      </c>
      <c r="BD24" s="197"/>
      <c r="BE24" s="197"/>
    </row>
  </sheetData>
  <mergeCells count="70">
    <mergeCell ref="A2:Y2"/>
    <mergeCell ref="Z2:BB2"/>
    <mergeCell ref="X3:Y3"/>
    <mergeCell ref="BD3:BE3"/>
    <mergeCell ref="C4:G4"/>
    <mergeCell ref="H4:R4"/>
    <mergeCell ref="S4:Z4"/>
    <mergeCell ref="AA4:AH4"/>
    <mergeCell ref="AI4:AL4"/>
    <mergeCell ref="AM4:AO4"/>
    <mergeCell ref="AP4:AS4"/>
    <mergeCell ref="AT4:AV4"/>
    <mergeCell ref="AW4:BB4"/>
    <mergeCell ref="A4:A7"/>
    <mergeCell ref="B4:B7"/>
    <mergeCell ref="C5:C7"/>
    <mergeCell ref="D5:D7"/>
    <mergeCell ref="E5: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4:BC7"/>
    <mergeCell ref="BD4:BD7"/>
    <mergeCell ref="BE4:BE7"/>
  </mergeCell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380"/>
  <sheetViews>
    <sheetView workbookViewId="0">
      <selection activeCell="C31" sqref="C31"/>
    </sheetView>
  </sheetViews>
  <sheetFormatPr defaultColWidth="39.875" defaultRowHeight="15.55" customHeight="1" outlineLevelCol="1"/>
  <cols>
    <col min="1" max="16384" width="39.875" style="1" customWidth="1"/>
  </cols>
  <sheetData>
    <row r="1" s="119" customFormat="1" customHeight="1" spans="1:1">
      <c r="A1" s="119" t="s">
        <v>2094</v>
      </c>
    </row>
    <row r="2" s="1" customFormat="1" ht="34" customHeight="1" spans="1:2">
      <c r="A2" s="7" t="s">
        <v>2095</v>
      </c>
      <c r="B2" s="7"/>
    </row>
    <row r="3" s="1" customFormat="1" ht="17" customHeight="1" spans="1:2">
      <c r="A3" s="8" t="s">
        <v>2096</v>
      </c>
      <c r="B3" s="8"/>
    </row>
    <row r="4" s="1" customFormat="1" ht="17" customHeight="1" spans="1:2">
      <c r="A4" s="9" t="s">
        <v>1921</v>
      </c>
      <c r="B4" s="9" t="s">
        <v>2097</v>
      </c>
    </row>
    <row r="5" s="1" customFormat="1" ht="17" customHeight="1" spans="1:2">
      <c r="A5" s="11" t="s">
        <v>1924</v>
      </c>
      <c r="B5" s="12">
        <f>B6+B13+B26</f>
        <v>263200</v>
      </c>
    </row>
    <row r="6" s="1" customFormat="1" ht="17" customHeight="1" spans="1:2">
      <c r="A6" s="11" t="s">
        <v>1925</v>
      </c>
      <c r="B6" s="12">
        <v>2613</v>
      </c>
    </row>
    <row r="7" s="1" customFormat="1" ht="16.95" customHeight="1" spans="1:2">
      <c r="A7" s="13" t="s">
        <v>1926</v>
      </c>
      <c r="B7" s="22">
        <v>476</v>
      </c>
    </row>
    <row r="8" s="1" customFormat="1" ht="16.95" customHeight="1" spans="1:2">
      <c r="A8" s="13" t="s">
        <v>1927</v>
      </c>
      <c r="B8" s="22">
        <v>129</v>
      </c>
    </row>
    <row r="9" s="1" customFormat="1" ht="16.95" customHeight="1" spans="1:2">
      <c r="A9" s="13" t="s">
        <v>1928</v>
      </c>
      <c r="B9" s="22">
        <v>1887</v>
      </c>
    </row>
    <row r="10" s="1" customFormat="1" ht="16.95" customHeight="1" spans="1:2">
      <c r="A10" s="13" t="s">
        <v>1929</v>
      </c>
      <c r="B10" s="22">
        <v>1</v>
      </c>
    </row>
    <row r="11" s="1" customFormat="1" ht="16.95" customHeight="1" spans="1:2">
      <c r="A11" s="13" t="s">
        <v>1930</v>
      </c>
      <c r="B11" s="22">
        <v>120</v>
      </c>
    </row>
    <row r="12" s="1" customFormat="1" ht="16.95" customHeight="1" spans="1:2">
      <c r="A12" s="13" t="s">
        <v>1931</v>
      </c>
      <c r="B12" s="22">
        <v>0</v>
      </c>
    </row>
    <row r="13" s="1" customFormat="1" ht="16.95" customHeight="1" spans="1:2">
      <c r="A13" s="11" t="s">
        <v>1932</v>
      </c>
      <c r="B13" s="12">
        <f>SUM(B14:B25)</f>
        <v>107983</v>
      </c>
    </row>
    <row r="14" s="1" customFormat="1" ht="16.95" customHeight="1" spans="1:2">
      <c r="A14" s="13" t="s">
        <v>1934</v>
      </c>
      <c r="B14" s="12">
        <v>49501</v>
      </c>
    </row>
    <row r="15" s="1" customFormat="1" ht="16.95" customHeight="1" spans="1:2">
      <c r="A15" s="13" t="s">
        <v>1935</v>
      </c>
      <c r="B15" s="12">
        <v>7014</v>
      </c>
    </row>
    <row r="16" s="1" customFormat="1" ht="16.95" customHeight="1" spans="1:2">
      <c r="A16" s="13" t="s">
        <v>1936</v>
      </c>
      <c r="B16" s="12">
        <v>7575</v>
      </c>
    </row>
    <row r="17" s="1" customFormat="1" ht="16.95" customHeight="1" spans="1:2">
      <c r="A17" s="13" t="s">
        <v>1945</v>
      </c>
      <c r="B17" s="12">
        <v>200</v>
      </c>
    </row>
    <row r="18" s="1" customFormat="1" ht="16.95" customHeight="1" spans="1:2">
      <c r="A18" s="13" t="s">
        <v>1946</v>
      </c>
      <c r="B18" s="12">
        <v>392</v>
      </c>
    </row>
    <row r="19" s="1" customFormat="1" ht="16.95" customHeight="1" spans="1:2">
      <c r="A19" s="13" t="s">
        <v>1947</v>
      </c>
      <c r="B19" s="12">
        <v>16985</v>
      </c>
    </row>
    <row r="20" s="1" customFormat="1" ht="16.95" customHeight="1" spans="1:2">
      <c r="A20" s="13" t="s">
        <v>1948</v>
      </c>
      <c r="B20" s="12">
        <v>1410</v>
      </c>
    </row>
    <row r="21" s="1" customFormat="1" ht="16.95" customHeight="1" spans="1:2">
      <c r="A21" s="13" t="s">
        <v>1951</v>
      </c>
      <c r="B21" s="12">
        <v>10732</v>
      </c>
    </row>
    <row r="22" s="1" customFormat="1" ht="16.95" customHeight="1" spans="1:2">
      <c r="A22" s="13" t="s">
        <v>1944</v>
      </c>
      <c r="B22" s="12">
        <v>1366</v>
      </c>
    </row>
    <row r="23" s="1" customFormat="1" ht="16.95" customHeight="1" spans="1:2">
      <c r="A23" s="13" t="s">
        <v>2098</v>
      </c>
      <c r="B23" s="12">
        <v>998</v>
      </c>
    </row>
    <row r="24" s="1" customFormat="1" ht="16.95" customHeight="1" spans="1:2">
      <c r="A24" s="13" t="s">
        <v>2099</v>
      </c>
      <c r="B24" s="12">
        <v>6014</v>
      </c>
    </row>
    <row r="25" s="1" customFormat="1" ht="16.95" customHeight="1" spans="1:2">
      <c r="A25" s="13" t="s">
        <v>2100</v>
      </c>
      <c r="B25" s="12">
        <v>5796</v>
      </c>
    </row>
    <row r="26" s="1" customFormat="1" ht="16.95" customHeight="1" spans="1:2">
      <c r="A26" s="11" t="s">
        <v>1973</v>
      </c>
      <c r="B26" s="12">
        <f>SUM(B27:B43)</f>
        <v>152604</v>
      </c>
    </row>
    <row r="27" s="1" customFormat="1" ht="16.95" customHeight="1" spans="1:2">
      <c r="A27" s="13" t="s">
        <v>1974</v>
      </c>
      <c r="B27" s="12">
        <v>8097</v>
      </c>
    </row>
    <row r="28" s="1" customFormat="1" ht="17" customHeight="1" spans="1:2">
      <c r="A28" s="13" t="s">
        <v>1977</v>
      </c>
      <c r="B28" s="12">
        <v>2757</v>
      </c>
    </row>
    <row r="29" s="1" customFormat="1" ht="17" customHeight="1" spans="1:2">
      <c r="A29" s="13" t="s">
        <v>1978</v>
      </c>
      <c r="B29" s="12">
        <v>13364</v>
      </c>
    </row>
    <row r="30" s="1" customFormat="1" ht="17" customHeight="1" spans="1:2">
      <c r="A30" s="13" t="s">
        <v>1979</v>
      </c>
      <c r="B30" s="12">
        <v>337</v>
      </c>
    </row>
    <row r="31" s="1" customFormat="1" ht="17" customHeight="1" spans="1:2">
      <c r="A31" s="13" t="s">
        <v>1980</v>
      </c>
      <c r="B31" s="12">
        <v>366</v>
      </c>
    </row>
    <row r="32" s="1" customFormat="1" ht="17" customHeight="1" spans="1:2">
      <c r="A32" s="13" t="s">
        <v>1981</v>
      </c>
      <c r="B32" s="12">
        <v>14263</v>
      </c>
    </row>
    <row r="33" s="1" customFormat="1" ht="17" customHeight="1" spans="1:2">
      <c r="A33" s="13" t="s">
        <v>1982</v>
      </c>
      <c r="B33" s="12">
        <v>15574</v>
      </c>
    </row>
    <row r="34" s="1" customFormat="1" ht="17" customHeight="1" spans="1:2">
      <c r="A34" s="13" t="s">
        <v>1983</v>
      </c>
      <c r="B34" s="12">
        <v>3872</v>
      </c>
    </row>
    <row r="35" s="1" customFormat="1" ht="17" customHeight="1" spans="1:2">
      <c r="A35" s="13" t="s">
        <v>1984</v>
      </c>
      <c r="B35" s="12">
        <v>4790</v>
      </c>
    </row>
    <row r="36" s="1" customFormat="1" ht="17" customHeight="1" spans="1:2">
      <c r="A36" s="13" t="s">
        <v>1985</v>
      </c>
      <c r="B36" s="12">
        <v>50705</v>
      </c>
    </row>
    <row r="37" s="1" customFormat="1" ht="17" customHeight="1" spans="1:2">
      <c r="A37" s="13" t="s">
        <v>1986</v>
      </c>
      <c r="B37" s="12">
        <v>35562</v>
      </c>
    </row>
    <row r="38" s="1" customFormat="1" ht="17" customHeight="1" spans="1:2">
      <c r="A38" s="13" t="s">
        <v>1987</v>
      </c>
      <c r="B38" s="12">
        <v>648</v>
      </c>
    </row>
    <row r="39" s="1" customFormat="1" ht="17" customHeight="1" spans="1:2">
      <c r="A39" s="13" t="s">
        <v>1988</v>
      </c>
      <c r="B39" s="12">
        <v>711</v>
      </c>
    </row>
    <row r="40" s="1" customFormat="1" ht="17" customHeight="1" spans="1:2">
      <c r="A40" s="13" t="s">
        <v>1989</v>
      </c>
      <c r="B40" s="12">
        <v>432</v>
      </c>
    </row>
    <row r="41" s="1" customFormat="1" ht="17" customHeight="1" spans="1:2">
      <c r="A41" s="13" t="s">
        <v>1991</v>
      </c>
      <c r="B41" s="12">
        <v>858</v>
      </c>
    </row>
    <row r="42" s="1" customFormat="1" ht="17" customHeight="1" spans="1:2">
      <c r="A42" s="13" t="s">
        <v>1992</v>
      </c>
      <c r="B42" s="12">
        <v>221</v>
      </c>
    </row>
    <row r="43" s="1" customFormat="1" ht="17" customHeight="1" spans="1:2">
      <c r="A43" s="13" t="s">
        <v>91</v>
      </c>
      <c r="B43" s="157">
        <v>47</v>
      </c>
    </row>
    <row r="44" customFormat="1" customHeight="1"/>
    <row r="45" customFormat="1" customHeight="1"/>
    <row r="46" customFormat="1" customHeight="1"/>
    <row r="47" customFormat="1" customHeight="1"/>
    <row r="48" customFormat="1" customHeight="1"/>
    <row r="49" customFormat="1" customHeight="1"/>
    <row r="50" customFormat="1" customHeight="1"/>
    <row r="51" customFormat="1" customHeight="1"/>
    <row r="52" customFormat="1" customHeight="1"/>
    <row r="53" customFormat="1" customHeight="1"/>
    <row r="54" customFormat="1" customHeight="1"/>
    <row r="55" customFormat="1" customHeight="1"/>
    <row r="56" customFormat="1" customHeight="1"/>
    <row r="57" customFormat="1" customHeight="1"/>
    <row r="58" customFormat="1" customHeight="1"/>
    <row r="59" customFormat="1" customHeight="1"/>
    <row r="60" customFormat="1" customHeight="1"/>
    <row r="61" customFormat="1" customHeight="1"/>
    <row r="62" customFormat="1" customHeight="1"/>
    <row r="63" customFormat="1" customHeight="1"/>
    <row r="64" customFormat="1" customHeight="1"/>
    <row r="65" customFormat="1" customHeight="1"/>
    <row r="66" customFormat="1" customHeight="1"/>
    <row r="67" customFormat="1" customHeight="1"/>
    <row r="68" customFormat="1" customHeight="1"/>
    <row r="69" customFormat="1" customHeight="1"/>
    <row r="70" customFormat="1" customHeight="1"/>
    <row r="71" customFormat="1" customHeight="1"/>
    <row r="72" customFormat="1" customHeight="1"/>
    <row r="73" customFormat="1" customHeight="1"/>
    <row r="74" customFormat="1" customHeight="1"/>
    <row r="75" customFormat="1" customHeight="1"/>
    <row r="76" customFormat="1" customHeight="1"/>
    <row r="77" customFormat="1" customHeight="1"/>
    <row r="78" customFormat="1" customHeight="1"/>
    <row r="79" customFormat="1" customHeight="1"/>
    <row r="80" customFormat="1" customHeight="1"/>
    <row r="81" customFormat="1" customHeight="1"/>
    <row r="82" customFormat="1" customHeight="1"/>
    <row r="83" customFormat="1" customHeight="1"/>
    <row r="84" customFormat="1" customHeight="1"/>
    <row r="85" customFormat="1" customHeight="1"/>
    <row r="86" customFormat="1" customHeight="1"/>
    <row r="87" customFormat="1" customHeight="1"/>
    <row r="88" customFormat="1" customHeight="1"/>
    <row r="89" customFormat="1" customHeight="1"/>
    <row r="90" customFormat="1" customHeight="1"/>
    <row r="91" customFormat="1" customHeight="1"/>
    <row r="92" customFormat="1" customHeight="1"/>
    <row r="93" customFormat="1" customHeight="1"/>
    <row r="94" customFormat="1" customHeight="1"/>
    <row r="95" customFormat="1" customHeight="1"/>
    <row r="96" customFormat="1" customHeight="1"/>
    <row r="97" customFormat="1" customHeight="1"/>
    <row r="98" customFormat="1" customHeight="1"/>
    <row r="99" customFormat="1" customHeight="1"/>
    <row r="100" customFormat="1" customHeight="1"/>
    <row r="101" customFormat="1" customHeight="1"/>
    <row r="102" customFormat="1" customHeight="1"/>
    <row r="103" customFormat="1" customHeight="1"/>
    <row r="104" customFormat="1" customHeight="1"/>
    <row r="105" customFormat="1" customHeight="1"/>
    <row r="106" customFormat="1" customHeight="1"/>
    <row r="107" customFormat="1" customHeight="1"/>
    <row r="108" customFormat="1" customHeight="1"/>
    <row r="109" customFormat="1" customHeight="1"/>
    <row r="110" customFormat="1" customHeight="1"/>
    <row r="111" customFormat="1" customHeight="1"/>
    <row r="112" customFormat="1" customHeight="1"/>
    <row r="113" customFormat="1" customHeight="1"/>
    <row r="114" customFormat="1" customHeight="1"/>
    <row r="115" customFormat="1" customHeight="1"/>
    <row r="116" customFormat="1" customHeight="1"/>
    <row r="117" customFormat="1" customHeight="1"/>
    <row r="118" customFormat="1" customHeight="1"/>
    <row r="119" customFormat="1" customHeight="1"/>
    <row r="120" customFormat="1" customHeight="1"/>
    <row r="121" customFormat="1" customHeight="1"/>
    <row r="122" customFormat="1" customHeight="1"/>
    <row r="123" customFormat="1" customHeight="1"/>
    <row r="124" customFormat="1" customHeight="1"/>
    <row r="125" customFormat="1" customHeight="1"/>
    <row r="126" customFormat="1" customHeight="1"/>
    <row r="127" customFormat="1" customHeight="1"/>
    <row r="128" customFormat="1" customHeight="1"/>
    <row r="129" customFormat="1" customHeight="1"/>
    <row r="130" customFormat="1" customHeight="1"/>
    <row r="131" customFormat="1" customHeight="1"/>
    <row r="132" customFormat="1" customHeight="1"/>
    <row r="133" customFormat="1" customHeight="1"/>
    <row r="134" customFormat="1" customHeight="1"/>
    <row r="135" customFormat="1" customHeight="1"/>
    <row r="136" customFormat="1" customHeight="1"/>
    <row r="137" customFormat="1" customHeight="1"/>
    <row r="138" customFormat="1" customHeight="1"/>
    <row r="139" customFormat="1" customHeight="1"/>
    <row r="140" customFormat="1" customHeight="1"/>
    <row r="141" customFormat="1" customHeight="1"/>
    <row r="142" customFormat="1" customHeight="1"/>
    <row r="143" customFormat="1" customHeight="1"/>
    <row r="144" customFormat="1" customHeight="1"/>
    <row r="145" customFormat="1" customHeight="1"/>
    <row r="146" customFormat="1" customHeight="1"/>
    <row r="147" customFormat="1" customHeight="1"/>
    <row r="148" customFormat="1" customHeight="1"/>
    <row r="149" customFormat="1" customHeight="1"/>
    <row r="150" customFormat="1" customHeight="1"/>
    <row r="151" customFormat="1" customHeight="1"/>
    <row r="152" customFormat="1" customHeight="1"/>
    <row r="153" customFormat="1" customHeight="1"/>
    <row r="154" customFormat="1" customHeight="1"/>
    <row r="155" customFormat="1" customHeight="1"/>
    <row r="156" customFormat="1" customHeight="1"/>
    <row r="157" customFormat="1" customHeight="1"/>
    <row r="158" customFormat="1" customHeight="1"/>
    <row r="159" customFormat="1" customHeight="1"/>
    <row r="160" customFormat="1" customHeight="1"/>
    <row r="161" customFormat="1" customHeight="1"/>
    <row r="162" customFormat="1" customHeight="1"/>
    <row r="163" customFormat="1" customHeight="1"/>
    <row r="164" customFormat="1" customHeight="1"/>
    <row r="165" customFormat="1" customHeight="1"/>
    <row r="166" customFormat="1" customHeight="1"/>
    <row r="167" customFormat="1" customHeight="1"/>
    <row r="168" customFormat="1" customHeight="1"/>
    <row r="169" customFormat="1" customHeight="1"/>
    <row r="170" customFormat="1" customHeight="1"/>
    <row r="171" customFormat="1" customHeight="1"/>
    <row r="172" customFormat="1" customHeight="1"/>
    <row r="173" customFormat="1" customHeight="1"/>
    <row r="174" customFormat="1" customHeight="1"/>
    <row r="175" customFormat="1" customHeight="1"/>
    <row r="176" customFormat="1" customHeight="1"/>
    <row r="177" customFormat="1" customHeight="1"/>
    <row r="178" customFormat="1" customHeight="1"/>
    <row r="179" customFormat="1" customHeight="1"/>
    <row r="180" customFormat="1" customHeight="1"/>
    <row r="181" customFormat="1" customHeight="1"/>
    <row r="182" customFormat="1" customHeight="1"/>
    <row r="183" customFormat="1" customHeight="1"/>
    <row r="184" customFormat="1" customHeight="1"/>
    <row r="185" customFormat="1" customHeight="1"/>
    <row r="186" customFormat="1" customHeight="1"/>
    <row r="187" customFormat="1" customHeight="1"/>
    <row r="188" customFormat="1" customHeight="1"/>
    <row r="189" customFormat="1" customHeight="1"/>
    <row r="190" customFormat="1" customHeight="1"/>
    <row r="191" customFormat="1" customHeight="1"/>
    <row r="192" customFormat="1" customHeight="1"/>
    <row r="193" customFormat="1" customHeight="1"/>
    <row r="194" customFormat="1" customHeight="1"/>
    <row r="195" customFormat="1" customHeight="1"/>
    <row r="196" customFormat="1" customHeight="1"/>
    <row r="197" customFormat="1" customHeight="1"/>
    <row r="198" customFormat="1" customHeight="1"/>
    <row r="199" customFormat="1" customHeight="1"/>
    <row r="200" customFormat="1" customHeight="1"/>
    <row r="201" customFormat="1" customHeight="1"/>
    <row r="202" customFormat="1" customHeight="1"/>
    <row r="203" customFormat="1" customHeight="1"/>
    <row r="204" customFormat="1" customHeight="1"/>
    <row r="205" customFormat="1" customHeight="1"/>
    <row r="206" customFormat="1" customHeight="1"/>
    <row r="207" customFormat="1" customHeight="1"/>
    <row r="208" customFormat="1" customHeight="1"/>
    <row r="209" customFormat="1" customHeight="1"/>
    <row r="210" customFormat="1" customHeight="1"/>
    <row r="211" customFormat="1" customHeight="1"/>
    <row r="212" customFormat="1" customHeight="1"/>
    <row r="213" customFormat="1" customHeight="1"/>
    <row r="214" customFormat="1" customHeight="1"/>
    <row r="215" customFormat="1" customHeight="1"/>
    <row r="216" customFormat="1" customHeight="1"/>
    <row r="217" customFormat="1" customHeight="1"/>
    <row r="218" customFormat="1" customHeight="1"/>
    <row r="219" customFormat="1" customHeight="1"/>
    <row r="220" customFormat="1" customHeight="1"/>
    <row r="221" customFormat="1" customHeight="1"/>
    <row r="222" customFormat="1" customHeight="1"/>
    <row r="223" customFormat="1" customHeight="1"/>
    <row r="224" customFormat="1" customHeight="1"/>
    <row r="225" customFormat="1" customHeight="1"/>
    <row r="226" customFormat="1" customHeight="1"/>
    <row r="227" customFormat="1" customHeight="1"/>
    <row r="228" customFormat="1" customHeight="1"/>
    <row r="229" customFormat="1" customHeight="1"/>
    <row r="230" customFormat="1" customHeight="1"/>
    <row r="231" customFormat="1" customHeight="1"/>
    <row r="232" customFormat="1" customHeight="1"/>
    <row r="233" customFormat="1" customHeight="1"/>
    <row r="234" customFormat="1" customHeight="1"/>
    <row r="235" customFormat="1" customHeight="1"/>
    <row r="236" customFormat="1" customHeight="1"/>
    <row r="237" customFormat="1" customHeight="1"/>
    <row r="238" customFormat="1" customHeight="1"/>
    <row r="239" customFormat="1" customHeight="1"/>
    <row r="240" customFormat="1" customHeight="1"/>
    <row r="241" customFormat="1" customHeight="1"/>
    <row r="242" customFormat="1" customHeight="1"/>
    <row r="243" customFormat="1" customHeight="1"/>
    <row r="244" customFormat="1" customHeight="1"/>
    <row r="245" customFormat="1" customHeight="1"/>
    <row r="246" customFormat="1" customHeight="1"/>
    <row r="247" customFormat="1" customHeight="1"/>
    <row r="248" customFormat="1" customHeight="1"/>
    <row r="249" customFormat="1" customHeight="1"/>
    <row r="250" customFormat="1" customHeight="1"/>
    <row r="251" customFormat="1" customHeight="1"/>
    <row r="252" customFormat="1" customHeight="1"/>
    <row r="253" customFormat="1" customHeight="1"/>
    <row r="254" customFormat="1" customHeight="1"/>
    <row r="255" customFormat="1" customHeight="1"/>
    <row r="256" customFormat="1" customHeight="1"/>
    <row r="257" customFormat="1" customHeight="1"/>
    <row r="258" customFormat="1" customHeight="1"/>
    <row r="259" customFormat="1" customHeight="1"/>
    <row r="260" customFormat="1" customHeight="1"/>
    <row r="261" customFormat="1" customHeight="1"/>
    <row r="262" customFormat="1" customHeight="1"/>
    <row r="263" customFormat="1" customHeight="1"/>
    <row r="264" customFormat="1" customHeight="1"/>
    <row r="265" customFormat="1" customHeight="1"/>
    <row r="266" customFormat="1" customHeight="1"/>
    <row r="267" customFormat="1" customHeight="1"/>
    <row r="268" customFormat="1" customHeight="1"/>
    <row r="269" customFormat="1" customHeight="1"/>
    <row r="270" customFormat="1" customHeight="1"/>
    <row r="271" customFormat="1" customHeight="1"/>
    <row r="272" customFormat="1" customHeight="1"/>
    <row r="273" customFormat="1" customHeight="1"/>
    <row r="274" customFormat="1" customHeight="1"/>
    <row r="275" customFormat="1" customHeight="1"/>
    <row r="276" customFormat="1" customHeight="1"/>
    <row r="277" customFormat="1" customHeight="1"/>
    <row r="278" customFormat="1" customHeight="1"/>
    <row r="279" customFormat="1" customHeight="1"/>
    <row r="280" customFormat="1" customHeight="1"/>
    <row r="281" customFormat="1" customHeight="1"/>
    <row r="282" customFormat="1" customHeight="1"/>
    <row r="283" customFormat="1" customHeight="1"/>
    <row r="284" customFormat="1" customHeight="1"/>
    <row r="285" customFormat="1" customHeight="1"/>
    <row r="286" customFormat="1" customHeight="1"/>
    <row r="287" customFormat="1" customHeight="1"/>
    <row r="288" customFormat="1" customHeight="1"/>
    <row r="289" customFormat="1" customHeight="1"/>
    <row r="290" customFormat="1" customHeight="1"/>
    <row r="291" customFormat="1" customHeight="1"/>
    <row r="292" customFormat="1" customHeight="1"/>
    <row r="293" customFormat="1" customHeight="1"/>
    <row r="294" customFormat="1" customHeight="1"/>
    <row r="295" customFormat="1" customHeight="1"/>
    <row r="296" customFormat="1" customHeight="1"/>
    <row r="297" customFormat="1" customHeight="1"/>
    <row r="298" customFormat="1" customHeight="1"/>
    <row r="299" customFormat="1" customHeight="1"/>
    <row r="300" customFormat="1" customHeight="1"/>
    <row r="301" customFormat="1" customHeight="1"/>
    <row r="302" customFormat="1" customHeight="1"/>
    <row r="303" customFormat="1" customHeight="1"/>
    <row r="304" customFormat="1" customHeight="1"/>
    <row r="305" customFormat="1" customHeight="1"/>
    <row r="306" customFormat="1" customHeight="1"/>
    <row r="307" customFormat="1" customHeight="1"/>
    <row r="308" customFormat="1" customHeight="1"/>
    <row r="309" customFormat="1" customHeight="1"/>
    <row r="310" customFormat="1" customHeight="1"/>
    <row r="311" customFormat="1" customHeight="1"/>
    <row r="312" customFormat="1" customHeight="1"/>
    <row r="313" customFormat="1" customHeight="1"/>
    <row r="314" customFormat="1" customHeight="1"/>
    <row r="315" customFormat="1" customHeight="1"/>
    <row r="316" customFormat="1" customHeight="1"/>
    <row r="317" customFormat="1" customHeight="1"/>
    <row r="318" customFormat="1" customHeight="1"/>
    <row r="319" customFormat="1" customHeight="1"/>
    <row r="320" customFormat="1" customHeight="1"/>
    <row r="321" customFormat="1" customHeight="1"/>
    <row r="322" customFormat="1" customHeight="1"/>
    <row r="323" customFormat="1" customHeight="1"/>
    <row r="324" customFormat="1" customHeight="1"/>
    <row r="325" customFormat="1" customHeight="1"/>
    <row r="326" customFormat="1" customHeight="1"/>
    <row r="327" customFormat="1" customHeight="1"/>
    <row r="328" customFormat="1" customHeight="1"/>
    <row r="329" customFormat="1" customHeight="1"/>
    <row r="330" customFormat="1" customHeight="1"/>
    <row r="331" customFormat="1" customHeight="1"/>
    <row r="332" customFormat="1" customHeight="1"/>
    <row r="333" customFormat="1" customHeight="1"/>
    <row r="334" customFormat="1" customHeight="1"/>
    <row r="335" customFormat="1" customHeight="1"/>
    <row r="336" customFormat="1" customHeight="1"/>
    <row r="337" customFormat="1" customHeight="1"/>
    <row r="338" customFormat="1" customHeight="1"/>
    <row r="339" customFormat="1" customHeight="1"/>
    <row r="340" customFormat="1" customHeight="1"/>
    <row r="341" customFormat="1" customHeight="1"/>
    <row r="342" customFormat="1" customHeight="1"/>
    <row r="343" customFormat="1" customHeight="1"/>
    <row r="344" customFormat="1" customHeight="1"/>
    <row r="345" customFormat="1" customHeight="1"/>
    <row r="346" customFormat="1" customHeight="1"/>
    <row r="347" customFormat="1" customHeight="1"/>
    <row r="348" customFormat="1" customHeight="1"/>
    <row r="349" customFormat="1" customHeight="1"/>
    <row r="350" customFormat="1" customHeight="1"/>
    <row r="351" customFormat="1" customHeight="1"/>
    <row r="352" customFormat="1" customHeight="1"/>
    <row r="353" customFormat="1" customHeight="1"/>
    <row r="354" customFormat="1" customHeight="1"/>
    <row r="355" customFormat="1" customHeight="1"/>
    <row r="356" customFormat="1" customHeight="1"/>
    <row r="357" customFormat="1" customHeight="1"/>
    <row r="358" customFormat="1" customHeight="1"/>
    <row r="359" customFormat="1" customHeight="1"/>
    <row r="360" customFormat="1" customHeight="1"/>
    <row r="361" customFormat="1" customHeight="1"/>
    <row r="362" customFormat="1" customHeight="1"/>
    <row r="363" customFormat="1" customHeight="1"/>
    <row r="364" customFormat="1" customHeight="1"/>
    <row r="365" customFormat="1" customHeight="1"/>
    <row r="366" customFormat="1" customHeight="1"/>
    <row r="367" customFormat="1" customHeight="1"/>
    <row r="368" customFormat="1" customHeight="1"/>
    <row r="369" customFormat="1" customHeight="1"/>
    <row r="370" customFormat="1" customHeight="1"/>
    <row r="371" customFormat="1" customHeight="1"/>
    <row r="372" customFormat="1" customHeight="1"/>
    <row r="373" customFormat="1" customHeight="1"/>
    <row r="374" customFormat="1" customHeight="1"/>
    <row r="375" customFormat="1" customHeight="1"/>
    <row r="376" customFormat="1" customHeight="1"/>
    <row r="377" customFormat="1" customHeight="1"/>
    <row r="378" customFormat="1" customHeight="1"/>
    <row r="379" customFormat="1" customHeight="1"/>
    <row r="380" customFormat="1" customHeight="1"/>
    <row r="381" customFormat="1" customHeight="1"/>
    <row r="382" customFormat="1" customHeight="1"/>
    <row r="383" customFormat="1" customHeight="1"/>
    <row r="384" customFormat="1" customHeight="1"/>
    <row r="385" customFormat="1" customHeight="1"/>
    <row r="386" customFormat="1" customHeight="1"/>
    <row r="387" customFormat="1" customHeight="1"/>
    <row r="388" customFormat="1" customHeight="1"/>
    <row r="389" customFormat="1" customHeight="1"/>
    <row r="390" customFormat="1" customHeight="1"/>
    <row r="391" customFormat="1" customHeight="1"/>
    <row r="392" customFormat="1" customHeight="1"/>
    <row r="393" customFormat="1" customHeight="1"/>
    <row r="394" customFormat="1" customHeight="1"/>
    <row r="395" customFormat="1" customHeight="1"/>
    <row r="396" customFormat="1" customHeight="1"/>
    <row r="397" customFormat="1" customHeight="1"/>
    <row r="398" customFormat="1" customHeight="1"/>
    <row r="399" customFormat="1" customHeight="1"/>
    <row r="400" customFormat="1" customHeight="1"/>
    <row r="401" customFormat="1" customHeight="1"/>
    <row r="402" customFormat="1" customHeight="1"/>
    <row r="403" customFormat="1" customHeight="1"/>
    <row r="404" customFormat="1" customHeight="1"/>
    <row r="405" customFormat="1" customHeight="1"/>
    <row r="406" customFormat="1" customHeight="1"/>
    <row r="407" customFormat="1" customHeight="1"/>
    <row r="408" customFormat="1" customHeight="1"/>
    <row r="409" customFormat="1" customHeight="1"/>
    <row r="410" customFormat="1" customHeight="1"/>
    <row r="411" customFormat="1" customHeight="1"/>
    <row r="412" customFormat="1" customHeight="1"/>
    <row r="413" customFormat="1" customHeight="1"/>
    <row r="414" customFormat="1" customHeight="1"/>
    <row r="415" customFormat="1" customHeight="1"/>
    <row r="416" customFormat="1" customHeight="1"/>
    <row r="417" customFormat="1" customHeight="1"/>
    <row r="418" customFormat="1" customHeight="1"/>
    <row r="419" customFormat="1" customHeight="1"/>
    <row r="420" customFormat="1" customHeight="1"/>
    <row r="421" customFormat="1" customHeight="1"/>
    <row r="422" customFormat="1" customHeight="1"/>
    <row r="423" customFormat="1" customHeight="1"/>
    <row r="424" customFormat="1" customHeight="1"/>
    <row r="425" customFormat="1" customHeight="1"/>
    <row r="426" customFormat="1" customHeight="1"/>
    <row r="427" customFormat="1" customHeight="1"/>
    <row r="428" customFormat="1" customHeight="1"/>
    <row r="429" customFormat="1" customHeight="1"/>
    <row r="430" customFormat="1" customHeight="1"/>
    <row r="431" customFormat="1" customHeight="1"/>
    <row r="432" customFormat="1" customHeight="1"/>
    <row r="433" customFormat="1" customHeight="1"/>
    <row r="434" customFormat="1" customHeight="1"/>
    <row r="435" customFormat="1" customHeight="1"/>
    <row r="436" customFormat="1" customHeight="1"/>
    <row r="437" customFormat="1" customHeight="1"/>
    <row r="438" customFormat="1" customHeight="1"/>
    <row r="439" customFormat="1" customHeight="1"/>
    <row r="440" customFormat="1" customHeight="1"/>
    <row r="441" customFormat="1" customHeight="1"/>
    <row r="442" customFormat="1" customHeight="1"/>
    <row r="443" customFormat="1" customHeight="1"/>
    <row r="444" customFormat="1" customHeight="1"/>
    <row r="445" customFormat="1" customHeight="1"/>
    <row r="446" customFormat="1" customHeight="1"/>
    <row r="447" customFormat="1" customHeight="1"/>
    <row r="448" customFormat="1" customHeight="1"/>
    <row r="449" customFormat="1" customHeight="1"/>
    <row r="450" customFormat="1" customHeight="1"/>
    <row r="451" customFormat="1" customHeight="1"/>
    <row r="452" customFormat="1" customHeight="1"/>
    <row r="453" customFormat="1" customHeight="1"/>
    <row r="454" customFormat="1" customHeight="1"/>
    <row r="455" customFormat="1" customHeight="1"/>
    <row r="456" customFormat="1" customHeight="1"/>
    <row r="457" customFormat="1" customHeight="1"/>
    <row r="458" customFormat="1" customHeight="1"/>
    <row r="459" customFormat="1" customHeight="1"/>
    <row r="460" customFormat="1" customHeight="1"/>
    <row r="461" customFormat="1" customHeight="1"/>
    <row r="462" customFormat="1" customHeight="1"/>
    <row r="463" customFormat="1" customHeight="1"/>
    <row r="464" customFormat="1" customHeight="1"/>
    <row r="465" customFormat="1" customHeight="1"/>
    <row r="466" customFormat="1" customHeight="1"/>
    <row r="467" customFormat="1" customHeight="1"/>
    <row r="468" customFormat="1" customHeight="1"/>
    <row r="469" customFormat="1" customHeight="1"/>
    <row r="470" customFormat="1" customHeight="1"/>
    <row r="471" customFormat="1" customHeight="1"/>
    <row r="472" customFormat="1" customHeight="1"/>
    <row r="473" customFormat="1" customHeight="1"/>
    <row r="474" customFormat="1" customHeight="1"/>
    <row r="475" customFormat="1" customHeight="1"/>
    <row r="476" customFormat="1" customHeight="1"/>
    <row r="477" customFormat="1" customHeight="1"/>
    <row r="478" customFormat="1" customHeight="1"/>
    <row r="479" customFormat="1" customHeight="1"/>
    <row r="480" customFormat="1" customHeight="1"/>
    <row r="481" customFormat="1" customHeight="1"/>
    <row r="482" customFormat="1" customHeight="1"/>
    <row r="483" customFormat="1" customHeight="1"/>
    <row r="484" customFormat="1" customHeight="1"/>
    <row r="485" customFormat="1" customHeight="1"/>
    <row r="486" customFormat="1" customHeight="1"/>
    <row r="487" customFormat="1" customHeight="1"/>
    <row r="488" customFormat="1" customHeight="1"/>
    <row r="489" customFormat="1" customHeight="1"/>
    <row r="490" customFormat="1" customHeight="1"/>
    <row r="491" customFormat="1" customHeight="1"/>
    <row r="492" customFormat="1" customHeight="1"/>
    <row r="493" customFormat="1" customHeight="1"/>
    <row r="494" customFormat="1" customHeight="1"/>
    <row r="495" customFormat="1" customHeight="1"/>
    <row r="496" customFormat="1" customHeight="1"/>
    <row r="497" customFormat="1" customHeight="1"/>
    <row r="498" customFormat="1" customHeight="1"/>
    <row r="499" customFormat="1" customHeight="1"/>
    <row r="500" customFormat="1" customHeight="1"/>
    <row r="501" customFormat="1" customHeight="1"/>
    <row r="502" customFormat="1" customHeight="1"/>
    <row r="503" customFormat="1" customHeight="1"/>
    <row r="504" customFormat="1" customHeight="1"/>
    <row r="505" customFormat="1" customHeight="1"/>
    <row r="506" customFormat="1" customHeight="1"/>
    <row r="507" customFormat="1" customHeight="1"/>
    <row r="508" customFormat="1" customHeight="1"/>
    <row r="509" customFormat="1" customHeight="1"/>
    <row r="510" customFormat="1" customHeight="1"/>
    <row r="511" customFormat="1" customHeight="1"/>
    <row r="512" customFormat="1" customHeight="1"/>
    <row r="513" customFormat="1" customHeight="1"/>
    <row r="514" customFormat="1" customHeight="1"/>
    <row r="515" customFormat="1" customHeight="1"/>
    <row r="516" customFormat="1" customHeight="1"/>
    <row r="517" customFormat="1" customHeight="1"/>
    <row r="518" customFormat="1" customHeight="1"/>
    <row r="519" customFormat="1" customHeight="1"/>
    <row r="520" customFormat="1" customHeight="1"/>
    <row r="521" customFormat="1" customHeight="1"/>
    <row r="522" customFormat="1" customHeight="1"/>
    <row r="523" customFormat="1" customHeight="1"/>
    <row r="524" customFormat="1" customHeight="1"/>
    <row r="525" customFormat="1" customHeight="1"/>
    <row r="526" customFormat="1" customHeight="1"/>
    <row r="527" customFormat="1" customHeight="1"/>
    <row r="528" customFormat="1" customHeight="1"/>
    <row r="529" customFormat="1" customHeight="1"/>
    <row r="530" customFormat="1" customHeight="1"/>
    <row r="531" customFormat="1" customHeight="1"/>
    <row r="532" customFormat="1" customHeight="1"/>
    <row r="533" customFormat="1" customHeight="1"/>
    <row r="534" customFormat="1" customHeight="1"/>
    <row r="535" customFormat="1" customHeight="1"/>
    <row r="536" customFormat="1" customHeight="1"/>
    <row r="537" customFormat="1" customHeight="1"/>
    <row r="538" customFormat="1" customHeight="1"/>
    <row r="539" customFormat="1" customHeight="1"/>
    <row r="540" customFormat="1" customHeight="1"/>
    <row r="541" customFormat="1" customHeight="1"/>
    <row r="542" customFormat="1" customHeight="1"/>
    <row r="543" customFormat="1" customHeight="1"/>
    <row r="544" customFormat="1" customHeight="1"/>
    <row r="545" customFormat="1" customHeight="1"/>
    <row r="546" customFormat="1" customHeight="1"/>
    <row r="547" customFormat="1" customHeight="1"/>
    <row r="548" customFormat="1" customHeight="1"/>
    <row r="549" customFormat="1" customHeight="1"/>
    <row r="550" customFormat="1" customHeight="1"/>
    <row r="551" customFormat="1" customHeight="1"/>
    <row r="552" customFormat="1" customHeight="1"/>
    <row r="553" customFormat="1" customHeight="1"/>
    <row r="554" customFormat="1" customHeight="1"/>
    <row r="555" customFormat="1" customHeight="1"/>
    <row r="556" customFormat="1" customHeight="1"/>
    <row r="557" customFormat="1" customHeight="1"/>
    <row r="558" customFormat="1" customHeight="1"/>
    <row r="559" customFormat="1" customHeight="1"/>
    <row r="560" customFormat="1" customHeight="1"/>
    <row r="561" customFormat="1" customHeight="1"/>
    <row r="562" customFormat="1" customHeight="1"/>
    <row r="563" customFormat="1" customHeight="1"/>
    <row r="564" customFormat="1" customHeight="1"/>
    <row r="565" customFormat="1" customHeight="1"/>
    <row r="566" customFormat="1" customHeight="1"/>
    <row r="567" customFormat="1" customHeight="1"/>
    <row r="568" customFormat="1" customHeight="1"/>
    <row r="569" customFormat="1" customHeight="1"/>
    <row r="570" customFormat="1" customHeight="1"/>
    <row r="571" customFormat="1" customHeight="1"/>
    <row r="572" customFormat="1" customHeight="1"/>
    <row r="573" customFormat="1" customHeight="1"/>
    <row r="574" customFormat="1" customHeight="1"/>
    <row r="575" customFormat="1" customHeight="1"/>
    <row r="576" customFormat="1" customHeight="1"/>
    <row r="577" customFormat="1" customHeight="1"/>
    <row r="578" customFormat="1" customHeight="1"/>
    <row r="579" customFormat="1" customHeight="1"/>
    <row r="580" customFormat="1" customHeight="1"/>
    <row r="581" customFormat="1" customHeight="1"/>
    <row r="582" customFormat="1" customHeight="1"/>
    <row r="583" customFormat="1" customHeight="1"/>
    <row r="584" customFormat="1" customHeight="1"/>
    <row r="585" customFormat="1" customHeight="1"/>
    <row r="586" customFormat="1" customHeight="1"/>
    <row r="587" customFormat="1" customHeight="1"/>
    <row r="588" customFormat="1" customHeight="1"/>
    <row r="589" customFormat="1" customHeight="1"/>
    <row r="590" customFormat="1" customHeight="1"/>
    <row r="591" customFormat="1" customHeight="1"/>
    <row r="592" customFormat="1" customHeight="1"/>
    <row r="593" customFormat="1" customHeight="1"/>
    <row r="594" customFormat="1" customHeight="1"/>
    <row r="595" customFormat="1" customHeight="1"/>
    <row r="596" customFormat="1" customHeight="1"/>
    <row r="597" customFormat="1" customHeight="1"/>
    <row r="598" customFormat="1" customHeight="1"/>
    <row r="599" customFormat="1" customHeight="1"/>
    <row r="600" customFormat="1" customHeight="1"/>
    <row r="601" customFormat="1" customHeight="1"/>
    <row r="602" customFormat="1" customHeight="1"/>
    <row r="603" customFormat="1" customHeight="1"/>
    <row r="604" customFormat="1" customHeight="1"/>
    <row r="605" customFormat="1" customHeight="1"/>
    <row r="606" customFormat="1" customHeight="1"/>
    <row r="607" customFormat="1" customHeight="1"/>
    <row r="608" customFormat="1" customHeight="1"/>
    <row r="609" customFormat="1" customHeight="1"/>
    <row r="610" customFormat="1" customHeight="1"/>
    <row r="611" customFormat="1" customHeight="1"/>
    <row r="612" customFormat="1" customHeight="1"/>
    <row r="613" customFormat="1" customHeight="1"/>
    <row r="614" customFormat="1" customHeight="1"/>
    <row r="615" customFormat="1" customHeight="1"/>
    <row r="616" customFormat="1" customHeight="1"/>
    <row r="617" customFormat="1" customHeight="1"/>
    <row r="618" customFormat="1" customHeight="1"/>
    <row r="619" customFormat="1" customHeight="1"/>
    <row r="620" customFormat="1" customHeight="1"/>
    <row r="621" customFormat="1" customHeight="1"/>
    <row r="622" customFormat="1" customHeight="1"/>
    <row r="623" customFormat="1" customHeight="1"/>
    <row r="624" customFormat="1" customHeight="1"/>
    <row r="625" customFormat="1" customHeight="1"/>
    <row r="626" customFormat="1" customHeight="1"/>
    <row r="627" customFormat="1" customHeight="1"/>
    <row r="628" customFormat="1" customHeight="1"/>
    <row r="629" customFormat="1" customHeight="1"/>
    <row r="630" customFormat="1" customHeight="1"/>
    <row r="631" customFormat="1" customHeight="1"/>
    <row r="632" customFormat="1" customHeight="1"/>
    <row r="633" customFormat="1" customHeight="1"/>
    <row r="634" customFormat="1" customHeight="1"/>
    <row r="635" customFormat="1" customHeight="1"/>
    <row r="636" customFormat="1" customHeight="1"/>
    <row r="637" customFormat="1" customHeight="1"/>
    <row r="638" customFormat="1" customHeight="1"/>
    <row r="639" customFormat="1" customHeight="1"/>
    <row r="640" customFormat="1" customHeight="1"/>
    <row r="641" customFormat="1" customHeight="1"/>
    <row r="642" customFormat="1" customHeight="1"/>
    <row r="643" customFormat="1" customHeight="1"/>
    <row r="644" customFormat="1" customHeight="1"/>
    <row r="645" customFormat="1" customHeight="1"/>
    <row r="646" customFormat="1" customHeight="1"/>
    <row r="647" customFormat="1" customHeight="1"/>
    <row r="648" customFormat="1" customHeight="1"/>
    <row r="649" customFormat="1" customHeight="1"/>
    <row r="650" customFormat="1" customHeight="1"/>
    <row r="651" customFormat="1" customHeight="1"/>
    <row r="652" customFormat="1" customHeight="1"/>
    <row r="653" customFormat="1" customHeight="1"/>
    <row r="654" customFormat="1" customHeight="1"/>
    <row r="655" customFormat="1" customHeight="1"/>
    <row r="656" customFormat="1" customHeight="1"/>
    <row r="657" customFormat="1" customHeight="1"/>
    <row r="658" customFormat="1" customHeight="1"/>
    <row r="659" customFormat="1" customHeight="1"/>
    <row r="660" customFormat="1" customHeight="1"/>
    <row r="661" customFormat="1" customHeight="1"/>
    <row r="662" customFormat="1" customHeight="1"/>
    <row r="663" customFormat="1" customHeight="1"/>
    <row r="664" customFormat="1" customHeight="1"/>
    <row r="665" customFormat="1" customHeight="1"/>
    <row r="666" customFormat="1" customHeight="1"/>
    <row r="667" customFormat="1" customHeight="1"/>
    <row r="668" customFormat="1" customHeight="1"/>
    <row r="669" customFormat="1" customHeight="1"/>
    <row r="670" customFormat="1" customHeight="1"/>
    <row r="671" customFormat="1" customHeight="1"/>
    <row r="672" customFormat="1" customHeight="1"/>
    <row r="673" customFormat="1" customHeight="1"/>
    <row r="674" customFormat="1" customHeight="1"/>
    <row r="675" customFormat="1" customHeight="1"/>
    <row r="676" customFormat="1" customHeight="1"/>
    <row r="677" customFormat="1" customHeight="1"/>
    <row r="678" customFormat="1" customHeight="1"/>
    <row r="679" customFormat="1" customHeight="1"/>
    <row r="680" customFormat="1" customHeight="1"/>
    <row r="681" customFormat="1" customHeight="1"/>
    <row r="682" customFormat="1" customHeight="1"/>
    <row r="683" customFormat="1" customHeight="1"/>
    <row r="684" customFormat="1" customHeight="1"/>
    <row r="685" customFormat="1" customHeight="1"/>
    <row r="686" customFormat="1" customHeight="1"/>
    <row r="687" customFormat="1" customHeight="1"/>
    <row r="688" customFormat="1" customHeight="1"/>
    <row r="689" customFormat="1" customHeight="1"/>
    <row r="690" customFormat="1" customHeight="1"/>
    <row r="691" customFormat="1" customHeight="1"/>
    <row r="692" customFormat="1" customHeight="1"/>
    <row r="693" customFormat="1" customHeight="1"/>
    <row r="694" customFormat="1" customHeight="1"/>
    <row r="695" customFormat="1" customHeight="1"/>
    <row r="696" customFormat="1" customHeight="1"/>
    <row r="697" customFormat="1" customHeight="1"/>
    <row r="698" customFormat="1" customHeight="1"/>
    <row r="699" customFormat="1" customHeight="1"/>
    <row r="700" customFormat="1" customHeight="1"/>
    <row r="701" customFormat="1" customHeight="1"/>
    <row r="702" customFormat="1" customHeight="1"/>
    <row r="703" customFormat="1" customHeight="1"/>
    <row r="704" customFormat="1" customHeight="1"/>
    <row r="705" customFormat="1" customHeight="1"/>
    <row r="706" customFormat="1" customHeight="1"/>
    <row r="707" customFormat="1" customHeight="1"/>
    <row r="708" customFormat="1" customHeight="1"/>
    <row r="709" customFormat="1" customHeight="1"/>
    <row r="710" customFormat="1" customHeight="1"/>
    <row r="711" customFormat="1" customHeight="1"/>
    <row r="712" customFormat="1" customHeight="1"/>
    <row r="713" customFormat="1" customHeight="1"/>
    <row r="714" customFormat="1" customHeight="1"/>
    <row r="715" customFormat="1" customHeight="1"/>
    <row r="716" customFormat="1" customHeight="1"/>
    <row r="717" customFormat="1" customHeight="1"/>
    <row r="718" customFormat="1" customHeight="1"/>
    <row r="719" customFormat="1" customHeight="1"/>
    <row r="720" customFormat="1" customHeight="1"/>
    <row r="721" customFormat="1" customHeight="1"/>
    <row r="722" customFormat="1" customHeight="1"/>
    <row r="723" customFormat="1" customHeight="1"/>
    <row r="724" customFormat="1" customHeight="1"/>
    <row r="725" customFormat="1" customHeight="1"/>
    <row r="726" customFormat="1" customHeight="1"/>
    <row r="727" customFormat="1" customHeight="1"/>
    <row r="728" customFormat="1" customHeight="1"/>
    <row r="729" customFormat="1" customHeight="1"/>
    <row r="730" customFormat="1" customHeight="1"/>
    <row r="731" customFormat="1" customHeight="1"/>
    <row r="732" customFormat="1" customHeight="1"/>
    <row r="733" customFormat="1" customHeight="1"/>
    <row r="734" customFormat="1" customHeight="1"/>
    <row r="735" customFormat="1" customHeight="1"/>
    <row r="736" customFormat="1" customHeight="1"/>
    <row r="737" customFormat="1" customHeight="1"/>
    <row r="738" customFormat="1" customHeight="1"/>
    <row r="739" customFormat="1" customHeight="1"/>
    <row r="740" customFormat="1" customHeight="1"/>
    <row r="741" customFormat="1" customHeight="1"/>
    <row r="742" customFormat="1" customHeight="1"/>
    <row r="743" customFormat="1" customHeight="1"/>
    <row r="744" customFormat="1" customHeight="1"/>
    <row r="745" customFormat="1" customHeight="1"/>
    <row r="746" customFormat="1" customHeight="1"/>
    <row r="747" customFormat="1" customHeight="1"/>
    <row r="748" customFormat="1" customHeight="1"/>
    <row r="749" customFormat="1" customHeight="1"/>
    <row r="750" customFormat="1" customHeight="1"/>
    <row r="751" customFormat="1" customHeight="1"/>
    <row r="752" customFormat="1" customHeight="1"/>
    <row r="753" customFormat="1" customHeight="1"/>
    <row r="754" customFormat="1" customHeight="1"/>
    <row r="755" customFormat="1" customHeight="1"/>
    <row r="756" customFormat="1" customHeight="1"/>
    <row r="757" customFormat="1" customHeight="1"/>
    <row r="758" customFormat="1" customHeight="1"/>
    <row r="759" customFormat="1" customHeight="1"/>
    <row r="760" customFormat="1" customHeight="1"/>
    <row r="761" customFormat="1" customHeight="1"/>
    <row r="762" customFormat="1" customHeight="1"/>
    <row r="763" customFormat="1" customHeight="1"/>
    <row r="764" customFormat="1" customHeight="1"/>
    <row r="765" customFormat="1" customHeight="1"/>
    <row r="766" customFormat="1" customHeight="1"/>
    <row r="767" customFormat="1" customHeight="1"/>
    <row r="768" customFormat="1" customHeight="1"/>
    <row r="769" customFormat="1" customHeight="1"/>
    <row r="770" customFormat="1" customHeight="1"/>
    <row r="771" customFormat="1" customHeight="1"/>
    <row r="772" customFormat="1" customHeight="1"/>
    <row r="773" customFormat="1" customHeight="1"/>
    <row r="774" customFormat="1" customHeight="1"/>
    <row r="775" customFormat="1" customHeight="1"/>
    <row r="776" customFormat="1" customHeight="1"/>
    <row r="777" customFormat="1" customHeight="1"/>
    <row r="778" customFormat="1" customHeight="1"/>
    <row r="779" customFormat="1" customHeight="1"/>
    <row r="780" customFormat="1" customHeight="1"/>
    <row r="781" customFormat="1" customHeight="1"/>
    <row r="782" customFormat="1" customHeight="1"/>
    <row r="783" customFormat="1" customHeight="1"/>
    <row r="784" customFormat="1" customHeight="1"/>
    <row r="785" customFormat="1" customHeight="1"/>
    <row r="786" customFormat="1" customHeight="1"/>
    <row r="787" customFormat="1" customHeight="1"/>
    <row r="788" customFormat="1" customHeight="1"/>
    <row r="789" customFormat="1" customHeight="1"/>
    <row r="790" customFormat="1" customHeight="1"/>
    <row r="791" customFormat="1" customHeight="1"/>
    <row r="792" customFormat="1" customHeight="1"/>
    <row r="793" customFormat="1" customHeight="1"/>
    <row r="794" customFormat="1" customHeight="1"/>
    <row r="795" customFormat="1" customHeight="1"/>
    <row r="796" customFormat="1" customHeight="1"/>
    <row r="797" customFormat="1" customHeight="1"/>
    <row r="798" customFormat="1" customHeight="1"/>
    <row r="799" customFormat="1" customHeight="1"/>
    <row r="800" customFormat="1" customHeight="1"/>
    <row r="801" customFormat="1" customHeight="1"/>
    <row r="802" customFormat="1" customHeight="1"/>
    <row r="803" customFormat="1" customHeight="1"/>
    <row r="804" customFormat="1" customHeight="1"/>
    <row r="805" customFormat="1" customHeight="1"/>
    <row r="806" customFormat="1" customHeight="1"/>
    <row r="807" customFormat="1" customHeight="1"/>
    <row r="808" customFormat="1" customHeight="1"/>
    <row r="809" customFormat="1" customHeight="1"/>
    <row r="810" customFormat="1" customHeight="1"/>
    <row r="811" customFormat="1" customHeight="1"/>
    <row r="812" customFormat="1" customHeight="1"/>
    <row r="813" customFormat="1" customHeight="1"/>
    <row r="814" customFormat="1" customHeight="1"/>
    <row r="815" customFormat="1" customHeight="1"/>
    <row r="816" customFormat="1" customHeight="1"/>
    <row r="817" customFormat="1" customHeight="1"/>
    <row r="818" customFormat="1" customHeight="1"/>
    <row r="819" customFormat="1" customHeight="1"/>
    <row r="820" customFormat="1" customHeight="1"/>
    <row r="821" customFormat="1" customHeight="1"/>
    <row r="822" customFormat="1" customHeight="1"/>
    <row r="823" customFormat="1" customHeight="1"/>
    <row r="824" customFormat="1" customHeight="1"/>
    <row r="825" customFormat="1" customHeight="1"/>
    <row r="826" customFormat="1" customHeight="1"/>
    <row r="827" customFormat="1" customHeight="1"/>
    <row r="828" customFormat="1" customHeight="1"/>
    <row r="829" customFormat="1" customHeight="1"/>
    <row r="830" customFormat="1" customHeight="1"/>
    <row r="831" customFormat="1" customHeight="1"/>
    <row r="832" customFormat="1" customHeight="1"/>
    <row r="833" customFormat="1" customHeight="1"/>
    <row r="834" customFormat="1" customHeight="1"/>
    <row r="835" customFormat="1" customHeight="1"/>
    <row r="836" customFormat="1" customHeight="1"/>
    <row r="837" customFormat="1" customHeight="1"/>
    <row r="838" customFormat="1" customHeight="1"/>
    <row r="839" customFormat="1" customHeight="1"/>
    <row r="840" customFormat="1" customHeight="1"/>
    <row r="841" customFormat="1" customHeight="1"/>
    <row r="842" customFormat="1" customHeight="1"/>
    <row r="843" customFormat="1" customHeight="1"/>
    <row r="844" customFormat="1" customHeight="1"/>
    <row r="845" customFormat="1" customHeight="1"/>
    <row r="846" customFormat="1" customHeight="1"/>
    <row r="847" customFormat="1" customHeight="1"/>
    <row r="848" customFormat="1" customHeight="1"/>
    <row r="849" customFormat="1" customHeight="1"/>
    <row r="850" customFormat="1" customHeight="1"/>
    <row r="851" customFormat="1" customHeight="1"/>
    <row r="852" customFormat="1" customHeight="1"/>
    <row r="853" customFormat="1" customHeight="1"/>
    <row r="854" customFormat="1" customHeight="1"/>
    <row r="855" customFormat="1" customHeight="1"/>
    <row r="856" customFormat="1" customHeight="1"/>
    <row r="857" customFormat="1" customHeight="1"/>
    <row r="858" customFormat="1" customHeight="1"/>
    <row r="859" customFormat="1" customHeight="1"/>
    <row r="860" customFormat="1" customHeight="1"/>
    <row r="861" customFormat="1" customHeight="1"/>
    <row r="862" customFormat="1" customHeight="1"/>
    <row r="863" customFormat="1" customHeight="1"/>
    <row r="864" customFormat="1" customHeight="1"/>
    <row r="865" customFormat="1" customHeight="1"/>
    <row r="866" customFormat="1" customHeight="1"/>
    <row r="867" customFormat="1" customHeight="1"/>
    <row r="868" customFormat="1" customHeight="1"/>
    <row r="869" customFormat="1" customHeight="1"/>
    <row r="870" customFormat="1" customHeight="1"/>
    <row r="871" customFormat="1" customHeight="1"/>
    <row r="872" customFormat="1" customHeight="1"/>
    <row r="873" customFormat="1" customHeight="1"/>
    <row r="874" customFormat="1" customHeight="1"/>
    <row r="875" customFormat="1" customHeight="1"/>
    <row r="876" customFormat="1" customHeight="1"/>
    <row r="877" customFormat="1" customHeight="1"/>
    <row r="878" customFormat="1" customHeight="1"/>
    <row r="879" customFormat="1" customHeight="1"/>
    <row r="880" customFormat="1" customHeight="1"/>
    <row r="881" customFormat="1" customHeight="1"/>
    <row r="882" customFormat="1" customHeight="1"/>
    <row r="883" customFormat="1" customHeight="1"/>
    <row r="884" customFormat="1" customHeight="1"/>
    <row r="885" customFormat="1" customHeight="1"/>
    <row r="886" customFormat="1" customHeight="1"/>
    <row r="887" customFormat="1" customHeight="1"/>
    <row r="888" customFormat="1" customHeight="1"/>
    <row r="889" customFormat="1" customHeight="1"/>
    <row r="890" customFormat="1" customHeight="1"/>
    <row r="891" customFormat="1" customHeight="1"/>
    <row r="892" customFormat="1" customHeight="1"/>
    <row r="893" customFormat="1" customHeight="1"/>
    <row r="894" customFormat="1" customHeight="1"/>
    <row r="895" customFormat="1" customHeight="1"/>
    <row r="896" customFormat="1" customHeight="1"/>
    <row r="897" customFormat="1" customHeight="1"/>
    <row r="898" customFormat="1" customHeight="1"/>
    <row r="899" customFormat="1" customHeight="1"/>
    <row r="900" customFormat="1" customHeight="1"/>
    <row r="901" customFormat="1" customHeight="1"/>
    <row r="902" customFormat="1" customHeight="1"/>
    <row r="903" customFormat="1" customHeight="1"/>
    <row r="904" customFormat="1" customHeight="1"/>
    <row r="905" customFormat="1" customHeight="1"/>
    <row r="906" customFormat="1" customHeight="1"/>
    <row r="907" customFormat="1" customHeight="1"/>
    <row r="908" customFormat="1" customHeight="1"/>
    <row r="909" customFormat="1" customHeight="1"/>
    <row r="910" customFormat="1" customHeight="1"/>
    <row r="911" customFormat="1" customHeight="1"/>
    <row r="912" customFormat="1" customHeight="1"/>
    <row r="913" customFormat="1" customHeight="1"/>
    <row r="914" customFormat="1" customHeight="1"/>
    <row r="915" customFormat="1" customHeight="1"/>
    <row r="916" customFormat="1" customHeight="1"/>
    <row r="917" customFormat="1" customHeight="1"/>
    <row r="918" customFormat="1" customHeight="1"/>
    <row r="919" customFormat="1" customHeight="1"/>
    <row r="920" customFormat="1" customHeight="1"/>
    <row r="921" customFormat="1" customHeight="1"/>
    <row r="922" customFormat="1" customHeight="1"/>
    <row r="923" customFormat="1" customHeight="1"/>
    <row r="924" customFormat="1" customHeight="1"/>
    <row r="925" customFormat="1" customHeight="1"/>
    <row r="926" customFormat="1" customHeight="1"/>
    <row r="927" customFormat="1" customHeight="1"/>
    <row r="928" customFormat="1" customHeight="1"/>
    <row r="929" customFormat="1" customHeight="1"/>
    <row r="930" customFormat="1" customHeight="1"/>
    <row r="931" customFormat="1" customHeight="1"/>
    <row r="932" customFormat="1" customHeight="1"/>
    <row r="933" customFormat="1" customHeight="1"/>
    <row r="934" customFormat="1" customHeight="1"/>
    <row r="935" customFormat="1" customHeight="1"/>
    <row r="936" customFormat="1" customHeight="1"/>
    <row r="937" customFormat="1" customHeight="1"/>
    <row r="938" customFormat="1" customHeight="1"/>
    <row r="939" customFormat="1" customHeight="1"/>
    <row r="940" customFormat="1" customHeight="1"/>
    <row r="941" customFormat="1" customHeight="1"/>
    <row r="942" customFormat="1" customHeight="1"/>
    <row r="943" customFormat="1" customHeight="1"/>
    <row r="944" customFormat="1" customHeight="1"/>
    <row r="945" customFormat="1" customHeight="1"/>
    <row r="946" customFormat="1" customHeight="1"/>
    <row r="947" customFormat="1" customHeight="1"/>
    <row r="948" customFormat="1" customHeight="1"/>
    <row r="949" customFormat="1" customHeight="1"/>
    <row r="950" customFormat="1" customHeight="1"/>
    <row r="951" customFormat="1" customHeight="1"/>
    <row r="952" customFormat="1" customHeight="1"/>
    <row r="953" customFormat="1" customHeight="1"/>
    <row r="954" customFormat="1" customHeight="1"/>
    <row r="955" customFormat="1" customHeight="1"/>
    <row r="956" customFormat="1" customHeight="1"/>
    <row r="957" customFormat="1" customHeight="1"/>
    <row r="958" customFormat="1" customHeight="1"/>
    <row r="959" customFormat="1" customHeight="1"/>
    <row r="960" customFormat="1" customHeight="1"/>
    <row r="961" customFormat="1" customHeight="1"/>
    <row r="962" customFormat="1" customHeight="1"/>
    <row r="963" customFormat="1" customHeight="1"/>
    <row r="964" customFormat="1" customHeight="1"/>
    <row r="965" customFormat="1" customHeight="1"/>
    <row r="966" customFormat="1" customHeight="1"/>
    <row r="967" customFormat="1" customHeight="1"/>
    <row r="968" customFormat="1" customHeight="1"/>
    <row r="969" customFormat="1" customHeight="1"/>
    <row r="970" customFormat="1" customHeight="1"/>
    <row r="971" customFormat="1" customHeight="1"/>
    <row r="972" customFormat="1" customHeight="1"/>
    <row r="973" customFormat="1" customHeight="1"/>
    <row r="974" customFormat="1" customHeight="1"/>
    <row r="975" customFormat="1" customHeight="1"/>
    <row r="976" customFormat="1" customHeight="1"/>
    <row r="977" customFormat="1" customHeight="1"/>
    <row r="978" customFormat="1" customHeight="1"/>
    <row r="979" customFormat="1" customHeight="1"/>
    <row r="980" customFormat="1" customHeight="1"/>
    <row r="981" customFormat="1" customHeight="1"/>
    <row r="982" customFormat="1" customHeight="1"/>
    <row r="983" customFormat="1" customHeight="1"/>
    <row r="984" customFormat="1" customHeight="1"/>
    <row r="985" customFormat="1" customHeight="1"/>
    <row r="986" customFormat="1" customHeight="1"/>
    <row r="987" customFormat="1" customHeight="1"/>
    <row r="988" customFormat="1" customHeight="1"/>
    <row r="989" customFormat="1" customHeight="1"/>
    <row r="990" customFormat="1" customHeight="1"/>
    <row r="991" customFormat="1" customHeight="1"/>
    <row r="992" customFormat="1" customHeight="1"/>
    <row r="993" customFormat="1" customHeight="1"/>
    <row r="994" customFormat="1" customHeight="1"/>
    <row r="995" customFormat="1" customHeight="1"/>
    <row r="996" customFormat="1" customHeight="1"/>
    <row r="997" customFormat="1" customHeight="1"/>
    <row r="998" customFormat="1" customHeight="1"/>
    <row r="999" customFormat="1" customHeight="1"/>
    <row r="1000" customFormat="1" customHeight="1"/>
    <row r="1001" customFormat="1" customHeight="1"/>
    <row r="1002" customFormat="1" customHeight="1"/>
    <row r="1003" customFormat="1" customHeight="1"/>
    <row r="1004" customFormat="1" customHeight="1"/>
    <row r="1005" customFormat="1" customHeight="1"/>
    <row r="1006" customFormat="1" customHeight="1"/>
    <row r="1007" customFormat="1" customHeight="1"/>
    <row r="1008" customFormat="1" customHeight="1"/>
    <row r="1009" customFormat="1" customHeight="1"/>
    <row r="1010" customFormat="1" customHeight="1"/>
    <row r="1011" customFormat="1" customHeight="1"/>
    <row r="1012" customFormat="1" customHeight="1"/>
    <row r="1013" customFormat="1" customHeight="1"/>
    <row r="1014" customFormat="1" customHeight="1"/>
    <row r="1015" customFormat="1" customHeight="1"/>
    <row r="1016" customFormat="1" customHeight="1"/>
    <row r="1017" customFormat="1" customHeight="1"/>
    <row r="1018" customFormat="1" customHeight="1"/>
    <row r="1019" customFormat="1" customHeight="1"/>
    <row r="1020" customFormat="1" customHeight="1"/>
    <row r="1021" customFormat="1" customHeight="1"/>
    <row r="1022" customFormat="1" customHeight="1"/>
    <row r="1023" customFormat="1" customHeight="1"/>
    <row r="1024" customFormat="1" customHeight="1"/>
    <row r="1025" customFormat="1" customHeight="1"/>
    <row r="1026" customFormat="1" customHeight="1"/>
    <row r="1027" customFormat="1" customHeight="1"/>
    <row r="1028" customFormat="1" customHeight="1"/>
    <row r="1029" customFormat="1" customHeight="1"/>
    <row r="1030" customFormat="1" customHeight="1"/>
    <row r="1031" customFormat="1" customHeight="1"/>
    <row r="1032" customFormat="1" customHeight="1"/>
    <row r="1033" customFormat="1" customHeight="1"/>
    <row r="1034" customFormat="1" customHeight="1"/>
    <row r="1035" customFormat="1" customHeight="1"/>
    <row r="1036" customFormat="1" customHeight="1"/>
    <row r="1037" customFormat="1" customHeight="1"/>
    <row r="1038" customFormat="1" customHeight="1"/>
    <row r="1039" customFormat="1" customHeight="1"/>
    <row r="1040" customFormat="1" customHeight="1"/>
    <row r="1041" customFormat="1" customHeight="1"/>
    <row r="1042" customFormat="1" customHeight="1"/>
    <row r="1043" customFormat="1" customHeight="1"/>
    <row r="1044" customFormat="1" customHeight="1"/>
    <row r="1045" customFormat="1" customHeight="1"/>
    <row r="1046" customFormat="1" customHeight="1"/>
    <row r="1047" customFormat="1" customHeight="1"/>
    <row r="1048" customFormat="1" customHeight="1"/>
    <row r="1049" customFormat="1" customHeight="1"/>
    <row r="1050" customFormat="1" customHeight="1"/>
    <row r="1051" customFormat="1" customHeight="1"/>
    <row r="1052" customFormat="1" customHeight="1"/>
    <row r="1053" customFormat="1" customHeight="1"/>
    <row r="1054" customFormat="1" customHeight="1"/>
    <row r="1055" customFormat="1" customHeight="1"/>
    <row r="1056" customFormat="1" customHeight="1"/>
    <row r="1057" customFormat="1" customHeight="1"/>
    <row r="1058" customFormat="1" customHeight="1"/>
    <row r="1059" customFormat="1" customHeight="1"/>
    <row r="1060" customFormat="1" customHeight="1"/>
    <row r="1061" customFormat="1" customHeight="1"/>
    <row r="1062" customFormat="1" customHeight="1"/>
    <row r="1063" customFormat="1" customHeight="1"/>
    <row r="1064" customFormat="1" customHeight="1"/>
    <row r="1065" customFormat="1" customHeight="1"/>
    <row r="1066" customFormat="1" customHeight="1"/>
    <row r="1067" customFormat="1" customHeight="1"/>
    <row r="1068" customFormat="1" customHeight="1"/>
    <row r="1069" customFormat="1" customHeight="1"/>
    <row r="1070" customFormat="1" customHeight="1"/>
    <row r="1071" customFormat="1" customHeight="1"/>
    <row r="1072" customFormat="1" customHeight="1"/>
    <row r="1073" customFormat="1" customHeight="1"/>
    <row r="1074" customFormat="1" customHeight="1"/>
    <row r="1075" customFormat="1" customHeight="1"/>
    <row r="1076" customFormat="1" customHeight="1"/>
    <row r="1077" customFormat="1" customHeight="1"/>
    <row r="1078" customFormat="1" customHeight="1"/>
    <row r="1079" customFormat="1" customHeight="1"/>
    <row r="1080" customFormat="1" customHeight="1"/>
    <row r="1081" customFormat="1" customHeight="1"/>
    <row r="1082" customFormat="1" customHeight="1"/>
    <row r="1083" customFormat="1" customHeight="1"/>
    <row r="1084" customFormat="1" customHeight="1"/>
    <row r="1085" customFormat="1" customHeight="1"/>
    <row r="1086" customFormat="1" customHeight="1"/>
    <row r="1087" customFormat="1" customHeight="1"/>
    <row r="1088" customFormat="1" customHeight="1"/>
    <row r="1089" customFormat="1" customHeight="1"/>
    <row r="1090" customFormat="1" customHeight="1"/>
    <row r="1091" customFormat="1" customHeight="1"/>
    <row r="1092" customFormat="1" customHeight="1"/>
    <row r="1093" customFormat="1" customHeight="1"/>
    <row r="1094" customFormat="1" customHeight="1"/>
    <row r="1095" customFormat="1" customHeight="1"/>
    <row r="1096" customFormat="1" customHeight="1"/>
    <row r="1097" customFormat="1" customHeight="1"/>
    <row r="1098" customFormat="1" customHeight="1"/>
    <row r="1099" customFormat="1" customHeight="1"/>
    <row r="1100" customFormat="1" customHeight="1"/>
    <row r="1101" customFormat="1" customHeight="1"/>
    <row r="1102" customFormat="1" customHeight="1"/>
    <row r="1103" customFormat="1" customHeight="1"/>
    <row r="1104" customFormat="1" customHeight="1"/>
    <row r="1105" customFormat="1" customHeight="1"/>
    <row r="1106" customFormat="1" customHeight="1"/>
    <row r="1107" customFormat="1" customHeight="1"/>
    <row r="1108" customFormat="1" customHeight="1"/>
    <row r="1109" customFormat="1" customHeight="1"/>
    <row r="1110" customFormat="1" customHeight="1"/>
    <row r="1111" customFormat="1" customHeight="1"/>
    <row r="1112" customFormat="1" customHeight="1"/>
    <row r="1113" customFormat="1" customHeight="1"/>
    <row r="1114" customFormat="1" customHeight="1"/>
    <row r="1115" customFormat="1" customHeight="1"/>
    <row r="1116" customFormat="1" customHeight="1"/>
    <row r="1117" customFormat="1" customHeight="1"/>
    <row r="1118" customFormat="1" customHeight="1"/>
    <row r="1119" customFormat="1" customHeight="1"/>
    <row r="1120" customFormat="1" customHeight="1"/>
    <row r="1121" customFormat="1" customHeight="1"/>
    <row r="1122" customFormat="1" customHeight="1"/>
    <row r="1123" customFormat="1" customHeight="1"/>
    <row r="1124" customFormat="1" customHeight="1"/>
    <row r="1125" customFormat="1" customHeight="1"/>
    <row r="1126" customFormat="1" customHeight="1"/>
    <row r="1127" customFormat="1" customHeight="1"/>
    <row r="1128" customFormat="1" customHeight="1"/>
    <row r="1129" customFormat="1" customHeight="1"/>
    <row r="1130" customFormat="1" customHeight="1"/>
    <row r="1131" customFormat="1" customHeight="1"/>
    <row r="1132" customFormat="1" customHeight="1"/>
    <row r="1133" customFormat="1" customHeight="1"/>
    <row r="1134" customFormat="1" customHeight="1"/>
    <row r="1135" customFormat="1" customHeight="1"/>
    <row r="1136" customFormat="1" customHeight="1"/>
    <row r="1137" customFormat="1" customHeight="1"/>
    <row r="1138" customFormat="1" customHeight="1"/>
    <row r="1139" customFormat="1" customHeight="1"/>
    <row r="1140" customFormat="1" customHeight="1"/>
    <row r="1141" customFormat="1" customHeight="1"/>
    <row r="1142" customFormat="1" customHeight="1"/>
    <row r="1143" customFormat="1" customHeight="1"/>
    <row r="1144" customFormat="1" customHeight="1"/>
    <row r="1145" customFormat="1" customHeight="1"/>
    <row r="1146" customFormat="1" customHeight="1"/>
    <row r="1147" customFormat="1" customHeight="1"/>
    <row r="1148" customFormat="1" customHeight="1"/>
    <row r="1149" customFormat="1" customHeight="1"/>
    <row r="1150" customFormat="1" customHeight="1"/>
    <row r="1151" customFormat="1" customHeight="1"/>
    <row r="1152" customFormat="1" customHeight="1"/>
    <row r="1153" customFormat="1" customHeight="1"/>
    <row r="1154" customFormat="1" customHeight="1"/>
    <row r="1155" customFormat="1" customHeight="1"/>
    <row r="1156" customFormat="1" customHeight="1"/>
    <row r="1157" customFormat="1" customHeight="1"/>
    <row r="1158" customFormat="1" customHeight="1"/>
    <row r="1159" customFormat="1" customHeight="1"/>
    <row r="1160" customFormat="1" customHeight="1"/>
    <row r="1161" customFormat="1" customHeight="1"/>
    <row r="1162" customFormat="1" customHeight="1"/>
    <row r="1163" customFormat="1" customHeight="1"/>
    <row r="1164" customFormat="1" customHeight="1"/>
    <row r="1165" customFormat="1" customHeight="1"/>
    <row r="1166" customFormat="1" customHeight="1"/>
    <row r="1167" customFormat="1" customHeight="1"/>
    <row r="1168" customFormat="1" customHeight="1"/>
    <row r="1169" customFormat="1" customHeight="1"/>
    <row r="1170" customFormat="1" customHeight="1"/>
    <row r="1171" customFormat="1" customHeight="1"/>
    <row r="1172" customFormat="1" customHeight="1"/>
    <row r="1173" customFormat="1" customHeight="1"/>
    <row r="1174" customFormat="1" customHeight="1"/>
    <row r="1175" customFormat="1" customHeight="1"/>
    <row r="1176" customFormat="1" customHeight="1"/>
    <row r="1177" customFormat="1" customHeight="1"/>
    <row r="1178" customFormat="1" customHeight="1"/>
    <row r="1179" customFormat="1" customHeight="1"/>
    <row r="1180" customFormat="1" customHeight="1"/>
    <row r="1181" customFormat="1" customHeight="1"/>
    <row r="1182" customFormat="1" customHeight="1"/>
    <row r="1183" customFormat="1" customHeight="1"/>
    <row r="1184" customFormat="1" customHeight="1"/>
    <row r="1185" customFormat="1" customHeight="1"/>
    <row r="1186" customFormat="1" customHeight="1"/>
    <row r="1187" customFormat="1" customHeight="1"/>
    <row r="1188" customFormat="1" customHeight="1"/>
    <row r="1189" customFormat="1" customHeight="1"/>
    <row r="1190" customFormat="1" customHeight="1"/>
    <row r="1191" customFormat="1" customHeight="1"/>
    <row r="1192" customFormat="1" customHeight="1"/>
    <row r="1193" customFormat="1" customHeight="1"/>
    <row r="1194" customFormat="1" customHeight="1"/>
    <row r="1195" customFormat="1" customHeight="1"/>
    <row r="1196" customFormat="1" customHeight="1"/>
    <row r="1197" customFormat="1" customHeight="1"/>
    <row r="1198" customFormat="1" customHeight="1"/>
    <row r="1199" customFormat="1" customHeight="1"/>
    <row r="1200" customFormat="1" customHeight="1"/>
    <row r="1201" customFormat="1" customHeight="1"/>
    <row r="1202" customFormat="1" customHeight="1"/>
    <row r="1203" customFormat="1" customHeight="1"/>
    <row r="1204" customFormat="1" customHeight="1"/>
    <row r="1205" customFormat="1" customHeight="1"/>
    <row r="1206" customFormat="1" customHeight="1"/>
    <row r="1207" customFormat="1" customHeight="1"/>
    <row r="1208" customFormat="1" customHeight="1"/>
    <row r="1209" customFormat="1" customHeight="1"/>
    <row r="1210" customFormat="1" customHeight="1"/>
    <row r="1211" customFormat="1" customHeight="1"/>
    <row r="1212" customFormat="1" customHeight="1"/>
    <row r="1213" customFormat="1" customHeight="1"/>
    <row r="1214" customFormat="1" customHeight="1"/>
    <row r="1215" customFormat="1" customHeight="1"/>
    <row r="1216" customFormat="1" customHeight="1"/>
    <row r="1217" customFormat="1" customHeight="1"/>
    <row r="1218" customFormat="1" customHeight="1"/>
    <row r="1219" customFormat="1" customHeight="1"/>
    <row r="1220" customFormat="1" customHeight="1"/>
    <row r="1221" customFormat="1" customHeight="1"/>
    <row r="1222" customFormat="1" customHeight="1"/>
    <row r="1223" customFormat="1" customHeight="1"/>
    <row r="1224" customFormat="1" customHeight="1"/>
    <row r="1225" customFormat="1" customHeight="1"/>
    <row r="1226" customFormat="1" customHeight="1"/>
    <row r="1227" customFormat="1" customHeight="1"/>
    <row r="1228" customFormat="1" customHeight="1"/>
    <row r="1229" customFormat="1" customHeight="1"/>
    <row r="1230" customFormat="1" customHeight="1"/>
    <row r="1231" customFormat="1" customHeight="1"/>
    <row r="1232" customFormat="1" customHeight="1"/>
    <row r="1233" customFormat="1" customHeight="1"/>
    <row r="1234" customFormat="1" customHeight="1"/>
    <row r="1235" customFormat="1" customHeight="1"/>
    <row r="1236" customFormat="1" customHeight="1"/>
    <row r="1237" customFormat="1" customHeight="1"/>
    <row r="1238" customFormat="1" customHeight="1"/>
    <row r="1239" customFormat="1" customHeight="1"/>
    <row r="1240" customFormat="1" customHeight="1"/>
    <row r="1241" customFormat="1" customHeight="1"/>
    <row r="1242" customFormat="1" customHeight="1"/>
    <row r="1243" customFormat="1" customHeight="1"/>
    <row r="1244" customFormat="1" customHeight="1"/>
    <row r="1245" customFormat="1" customHeight="1"/>
    <row r="1246" customFormat="1" customHeight="1"/>
    <row r="1247" customFormat="1" customHeight="1"/>
    <row r="1248" customFormat="1" customHeight="1"/>
    <row r="1249" customFormat="1" customHeight="1"/>
    <row r="1250" customFormat="1" customHeight="1"/>
    <row r="1251" customFormat="1" customHeight="1"/>
    <row r="1252" customFormat="1" customHeight="1"/>
    <row r="1253" customFormat="1" customHeight="1"/>
    <row r="1254" customFormat="1" customHeight="1"/>
    <row r="1255" customFormat="1" customHeight="1"/>
    <row r="1256" customFormat="1" customHeight="1"/>
    <row r="1257" customFormat="1" customHeight="1"/>
    <row r="1258" customFormat="1" customHeight="1"/>
    <row r="1259" customFormat="1" customHeight="1"/>
    <row r="1260" customFormat="1" customHeight="1"/>
    <row r="1261" customFormat="1" customHeight="1"/>
    <row r="1262" customFormat="1" customHeight="1"/>
    <row r="1263" customFormat="1" customHeight="1"/>
    <row r="1264" customFormat="1" customHeight="1"/>
    <row r="1265" customFormat="1" customHeight="1"/>
    <row r="1266" customFormat="1" customHeight="1"/>
    <row r="1267" customFormat="1" customHeight="1"/>
    <row r="1268" customFormat="1" customHeight="1"/>
    <row r="1269" customFormat="1" customHeight="1"/>
    <row r="1270" customFormat="1" customHeight="1"/>
    <row r="1271" customFormat="1" customHeight="1"/>
    <row r="1272" customFormat="1" customHeight="1"/>
    <row r="1273" customFormat="1" customHeight="1"/>
    <row r="1274" customFormat="1" customHeight="1"/>
    <row r="1275" customFormat="1" customHeight="1"/>
    <row r="1276" customFormat="1" customHeight="1"/>
    <row r="1277" customFormat="1" customHeight="1"/>
    <row r="1278" customFormat="1" customHeight="1"/>
    <row r="1279" customFormat="1" customHeight="1"/>
    <row r="1280" customFormat="1" customHeight="1"/>
    <row r="1281" customFormat="1" customHeight="1"/>
    <row r="1282" customFormat="1" customHeight="1"/>
    <row r="1283" customFormat="1" customHeight="1"/>
    <row r="1284" customFormat="1" customHeight="1"/>
    <row r="1285" customFormat="1" customHeight="1"/>
    <row r="1286" customFormat="1" customHeight="1"/>
    <row r="1287" customFormat="1" customHeight="1"/>
    <row r="1288" customFormat="1" customHeight="1"/>
    <row r="1289" customFormat="1" customHeight="1"/>
    <row r="1290" customFormat="1" customHeight="1"/>
    <row r="1291" customFormat="1" customHeight="1"/>
    <row r="1292" customFormat="1" customHeight="1"/>
    <row r="1293" customFormat="1" customHeight="1"/>
    <row r="1294" customFormat="1" customHeight="1"/>
    <row r="1295" customFormat="1" customHeight="1"/>
    <row r="1296" customFormat="1" customHeight="1"/>
    <row r="1297" customFormat="1" customHeight="1"/>
    <row r="1298" customFormat="1" customHeight="1"/>
    <row r="1299" customFormat="1" customHeight="1"/>
    <row r="1300" customFormat="1" customHeight="1"/>
    <row r="1301" customFormat="1" customHeight="1"/>
    <row r="1302" customFormat="1" customHeight="1"/>
    <row r="1303" customFormat="1" customHeight="1"/>
    <row r="1304" customFormat="1" customHeight="1"/>
    <row r="1305" customFormat="1" customHeight="1"/>
    <row r="1306" customFormat="1" customHeight="1"/>
    <row r="1307" customFormat="1" customHeight="1"/>
    <row r="1308" customFormat="1" customHeight="1"/>
    <row r="1309" customFormat="1" customHeight="1"/>
    <row r="1310" customFormat="1" customHeight="1"/>
    <row r="1311" customFormat="1" customHeight="1"/>
    <row r="1312" customFormat="1" customHeight="1"/>
    <row r="1313" customFormat="1" customHeight="1"/>
    <row r="1314" customFormat="1" customHeight="1"/>
    <row r="1315" customFormat="1" customHeight="1"/>
    <row r="1316" customFormat="1" customHeight="1"/>
    <row r="1317" customFormat="1" customHeight="1"/>
    <row r="1318" customFormat="1" customHeight="1"/>
    <row r="1319" customFormat="1" customHeight="1"/>
    <row r="1320" customFormat="1" customHeight="1"/>
    <row r="1321" customFormat="1" customHeight="1"/>
    <row r="1322" customFormat="1" customHeight="1"/>
    <row r="1323" customFormat="1" customHeight="1"/>
    <row r="1324" customFormat="1" customHeight="1"/>
    <row r="1325" customFormat="1" customHeight="1"/>
    <row r="1326" customFormat="1" customHeight="1"/>
    <row r="1327" customFormat="1" customHeight="1"/>
    <row r="1328" customFormat="1" customHeight="1"/>
    <row r="1329" customFormat="1" customHeight="1"/>
    <row r="1330" customFormat="1" customHeight="1"/>
    <row r="1331" customFormat="1" customHeight="1"/>
    <row r="1332" customFormat="1" customHeight="1"/>
    <row r="1333" customFormat="1" customHeight="1"/>
    <row r="1334" customFormat="1" customHeight="1"/>
    <row r="1335" customFormat="1" customHeight="1"/>
    <row r="1336" customFormat="1" customHeight="1"/>
    <row r="1337" customFormat="1" customHeight="1"/>
    <row r="1338" customFormat="1" customHeight="1"/>
    <row r="1339" customFormat="1" customHeight="1"/>
    <row r="1340" customFormat="1" customHeight="1"/>
    <row r="1341" customFormat="1" customHeight="1"/>
    <row r="1342" customFormat="1" customHeight="1"/>
    <row r="1343" customFormat="1" customHeight="1"/>
    <row r="1344" customFormat="1" customHeight="1"/>
    <row r="1345" customFormat="1" customHeight="1"/>
    <row r="1346" customFormat="1" customHeight="1"/>
    <row r="1347" customFormat="1" customHeight="1"/>
    <row r="1348" customFormat="1" customHeight="1"/>
    <row r="1349" customFormat="1" customHeight="1"/>
    <row r="1350" customFormat="1" customHeight="1"/>
    <row r="1351" customFormat="1" customHeight="1"/>
    <row r="1352" customFormat="1" customHeight="1"/>
    <row r="1353" customFormat="1" customHeight="1"/>
    <row r="1354" customFormat="1" customHeight="1"/>
    <row r="1355" customFormat="1" customHeight="1"/>
    <row r="1356" customFormat="1" customHeight="1"/>
    <row r="1357" customFormat="1" customHeight="1"/>
    <row r="1358" customFormat="1" customHeight="1"/>
    <row r="1359" customFormat="1" customHeight="1"/>
    <row r="1360" customFormat="1" customHeight="1"/>
    <row r="1361" customFormat="1" customHeight="1"/>
    <row r="1362" customFormat="1" customHeight="1"/>
    <row r="1363" customFormat="1" customHeight="1"/>
    <row r="1364" customFormat="1" customHeight="1"/>
    <row r="1365" customFormat="1" customHeight="1"/>
    <row r="1366" customFormat="1" customHeight="1"/>
    <row r="1367" customFormat="1" customHeight="1"/>
    <row r="1368" customFormat="1" customHeight="1"/>
    <row r="1369" customFormat="1" customHeight="1"/>
    <row r="1370" customFormat="1" customHeight="1"/>
    <row r="1371" customFormat="1" customHeight="1"/>
    <row r="1372" customFormat="1" customHeight="1"/>
    <row r="1373" customFormat="1" customHeight="1"/>
    <row r="1374" customFormat="1" customHeight="1"/>
    <row r="1375" customFormat="1" customHeight="1"/>
    <row r="1376" customFormat="1" customHeight="1"/>
    <row r="1377" customFormat="1" customHeight="1"/>
    <row r="1378" customFormat="1" customHeight="1"/>
    <row r="1379" customFormat="1" customHeight="1"/>
    <row r="1380" customFormat="1" customHeight="1"/>
    <row r="1381" customFormat="1" customHeight="1"/>
    <row r="1382" customFormat="1" customHeight="1"/>
    <row r="1383" customFormat="1" customHeight="1"/>
    <row r="1384" customFormat="1" customHeight="1"/>
    <row r="1385" customFormat="1" customHeight="1"/>
    <row r="1386" customFormat="1" customHeight="1"/>
    <row r="1387" customFormat="1" customHeight="1"/>
    <row r="1388" customFormat="1" customHeight="1"/>
    <row r="1389" customFormat="1" customHeight="1"/>
    <row r="1390" customFormat="1" customHeight="1"/>
    <row r="1391" customFormat="1" customHeight="1"/>
    <row r="1392" customFormat="1" customHeight="1"/>
    <row r="1393" customFormat="1" customHeight="1"/>
    <row r="1394" customFormat="1" customHeight="1"/>
    <row r="1395" customFormat="1" customHeight="1"/>
    <row r="1396" customFormat="1" customHeight="1"/>
    <row r="1397" customFormat="1" customHeight="1"/>
    <row r="1398" customFormat="1" customHeight="1"/>
    <row r="1399" customFormat="1" customHeight="1"/>
    <row r="1400" customFormat="1" customHeight="1"/>
    <row r="1401" customFormat="1" customHeight="1"/>
    <row r="1402" customFormat="1" customHeight="1"/>
    <row r="1403" customFormat="1" customHeight="1"/>
    <row r="1404" customFormat="1" customHeight="1"/>
    <row r="1405" customFormat="1" customHeight="1"/>
    <row r="1406" customFormat="1" customHeight="1"/>
    <row r="1407" customFormat="1" customHeight="1"/>
    <row r="1408" customFormat="1" customHeight="1"/>
    <row r="1409" customFormat="1" customHeight="1"/>
    <row r="1410" customFormat="1" customHeight="1"/>
    <row r="1411" customFormat="1" customHeight="1"/>
    <row r="1412" customFormat="1" customHeight="1"/>
    <row r="1413" customFormat="1" customHeight="1"/>
    <row r="1414" customFormat="1" customHeight="1"/>
    <row r="1415" customFormat="1" customHeight="1"/>
    <row r="1416" customFormat="1" customHeight="1"/>
    <row r="1417" customFormat="1" customHeight="1"/>
    <row r="1418" customFormat="1" customHeight="1"/>
    <row r="1419" customFormat="1" customHeight="1"/>
    <row r="1420" customFormat="1" customHeight="1"/>
    <row r="1421" customFormat="1" customHeight="1"/>
    <row r="1422" customFormat="1" customHeight="1"/>
    <row r="1423" customFormat="1" customHeight="1"/>
    <row r="1424" customFormat="1" customHeight="1"/>
    <row r="1425" customFormat="1" customHeight="1"/>
    <row r="1426" customFormat="1" customHeight="1"/>
    <row r="1427" customFormat="1" customHeight="1"/>
    <row r="1428" customFormat="1" customHeight="1"/>
    <row r="1429" customFormat="1" customHeight="1"/>
    <row r="1430" customFormat="1" customHeight="1"/>
    <row r="1431" customFormat="1" customHeight="1"/>
    <row r="1432" customFormat="1" customHeight="1"/>
    <row r="1433" customFormat="1" customHeight="1"/>
    <row r="1434" customFormat="1" customHeight="1"/>
    <row r="1435" customFormat="1" customHeight="1"/>
    <row r="1436" customFormat="1" customHeight="1"/>
    <row r="1437" customFormat="1" customHeight="1"/>
    <row r="1438" customFormat="1" customHeight="1"/>
    <row r="1439" customFormat="1" customHeight="1"/>
    <row r="1440" customFormat="1" customHeight="1"/>
    <row r="1441" customFormat="1" customHeight="1"/>
    <row r="1442" customFormat="1" customHeight="1"/>
    <row r="1443" customFormat="1" customHeight="1"/>
    <row r="1444" customFormat="1" customHeight="1"/>
    <row r="1445" customFormat="1" customHeight="1"/>
    <row r="1446" customFormat="1" customHeight="1"/>
    <row r="1447" customFormat="1" customHeight="1"/>
    <row r="1448" customFormat="1" customHeight="1"/>
    <row r="1449" customFormat="1" customHeight="1"/>
    <row r="1450" customFormat="1" customHeight="1"/>
    <row r="1451" customFormat="1" customHeight="1"/>
    <row r="1452" customFormat="1" customHeight="1"/>
    <row r="1453" customFormat="1" customHeight="1"/>
    <row r="1454" customFormat="1" customHeight="1"/>
    <row r="1455" customFormat="1" customHeight="1"/>
    <row r="1456" customFormat="1" customHeight="1"/>
    <row r="1457" customFormat="1" customHeight="1"/>
    <row r="1458" customFormat="1" customHeight="1"/>
    <row r="1459" customFormat="1" customHeight="1"/>
    <row r="1460" customFormat="1" customHeight="1"/>
    <row r="1461" customFormat="1" customHeight="1"/>
    <row r="1462" customFormat="1" customHeight="1"/>
    <row r="1463" customFormat="1" customHeight="1"/>
    <row r="1464" customFormat="1" customHeight="1"/>
    <row r="1465" customFormat="1" customHeight="1"/>
    <row r="1466" customFormat="1" customHeight="1"/>
    <row r="1467" customFormat="1" customHeight="1"/>
    <row r="1468" customFormat="1" customHeight="1"/>
    <row r="1469" customFormat="1" customHeight="1"/>
    <row r="1470" customFormat="1" customHeight="1"/>
    <row r="1471" customFormat="1" customHeight="1"/>
    <row r="1472" customFormat="1" customHeight="1"/>
    <row r="1473" customFormat="1" customHeight="1"/>
    <row r="1474" customFormat="1" customHeight="1"/>
    <row r="1475" customFormat="1" customHeight="1"/>
    <row r="1476" customFormat="1" customHeight="1"/>
    <row r="1477" customFormat="1" customHeight="1"/>
    <row r="1478" customFormat="1" customHeight="1"/>
    <row r="1479" customFormat="1" customHeight="1"/>
    <row r="1480" customFormat="1" customHeight="1"/>
    <row r="1481" customFormat="1" customHeight="1"/>
    <row r="1482" customFormat="1" customHeight="1"/>
    <row r="1483" customFormat="1" customHeight="1"/>
    <row r="1484" customFormat="1" customHeight="1"/>
    <row r="1485" customFormat="1" customHeight="1"/>
    <row r="1486" customFormat="1" customHeight="1"/>
    <row r="1487" customFormat="1" customHeight="1"/>
    <row r="1488" customFormat="1" customHeight="1"/>
    <row r="1489" customFormat="1" customHeight="1"/>
    <row r="1490" customFormat="1" customHeight="1"/>
    <row r="1491" customFormat="1" customHeight="1"/>
    <row r="1492" customFormat="1" customHeight="1"/>
    <row r="1493" customFormat="1" customHeight="1"/>
    <row r="1494" customFormat="1" customHeight="1"/>
    <row r="1495" customFormat="1" customHeight="1"/>
    <row r="1496" customFormat="1" customHeight="1"/>
    <row r="1497" customFormat="1" customHeight="1"/>
    <row r="1498" customFormat="1" customHeight="1"/>
    <row r="1499" customFormat="1" customHeight="1"/>
    <row r="1500" customFormat="1" customHeight="1"/>
    <row r="1501" customFormat="1" customHeight="1"/>
    <row r="1502" customFormat="1" customHeight="1"/>
    <row r="1503" customFormat="1" customHeight="1"/>
    <row r="1504" customFormat="1" customHeight="1"/>
    <row r="1505" customFormat="1" customHeight="1"/>
    <row r="1506" customFormat="1" customHeight="1"/>
    <row r="1507" customFormat="1" customHeight="1"/>
    <row r="1508" customFormat="1" customHeight="1"/>
    <row r="1509" customFormat="1" customHeight="1"/>
    <row r="1510" customFormat="1" customHeight="1"/>
    <row r="1511" customFormat="1" customHeight="1"/>
    <row r="1512" customFormat="1" customHeight="1"/>
    <row r="1513" customFormat="1" customHeight="1"/>
    <row r="1514" customFormat="1" customHeight="1"/>
    <row r="1515" customFormat="1" customHeight="1"/>
    <row r="1516" customFormat="1" customHeight="1"/>
    <row r="1517" customFormat="1" customHeight="1"/>
    <row r="1518" customFormat="1" customHeight="1"/>
    <row r="1519" customFormat="1" customHeight="1"/>
    <row r="1520" customFormat="1" customHeight="1"/>
    <row r="1521" customFormat="1" customHeight="1"/>
    <row r="1522" customFormat="1" customHeight="1"/>
    <row r="1523" customFormat="1" customHeight="1"/>
    <row r="1524" customFormat="1" customHeight="1"/>
    <row r="1525" customFormat="1" customHeight="1"/>
    <row r="1526" customFormat="1" customHeight="1"/>
    <row r="1527" customFormat="1" customHeight="1"/>
    <row r="1528" customFormat="1" customHeight="1"/>
    <row r="1529" customFormat="1" customHeight="1"/>
    <row r="1530" customFormat="1" customHeight="1"/>
    <row r="1531" customFormat="1" customHeight="1"/>
    <row r="1532" customFormat="1" customHeight="1"/>
    <row r="1533" customFormat="1" customHeight="1"/>
    <row r="1534" customFormat="1" customHeight="1"/>
    <row r="1535" customFormat="1" customHeight="1"/>
    <row r="1536" customFormat="1" customHeight="1"/>
    <row r="1537" customFormat="1" customHeight="1"/>
    <row r="1538" customFormat="1" customHeight="1"/>
    <row r="1539" customFormat="1" customHeight="1"/>
    <row r="1540" customFormat="1" customHeight="1"/>
    <row r="1541" customFormat="1" customHeight="1"/>
    <row r="1542" customFormat="1" customHeight="1"/>
    <row r="1543" customFormat="1" customHeight="1"/>
    <row r="1544" customFormat="1" customHeight="1"/>
    <row r="1545" customFormat="1" customHeight="1"/>
    <row r="1546" customFormat="1" customHeight="1"/>
    <row r="1547" customFormat="1" customHeight="1"/>
    <row r="1548" customFormat="1" customHeight="1"/>
    <row r="1549" customFormat="1" customHeight="1"/>
    <row r="1550" customFormat="1" customHeight="1"/>
    <row r="1551" customFormat="1" customHeight="1"/>
    <row r="1552" customFormat="1" customHeight="1"/>
    <row r="1553" customFormat="1" customHeight="1"/>
    <row r="1554" customFormat="1" customHeight="1"/>
    <row r="1555" customFormat="1" customHeight="1"/>
    <row r="1556" customFormat="1" customHeight="1"/>
    <row r="1557" customFormat="1" customHeight="1"/>
    <row r="1558" customFormat="1" customHeight="1"/>
    <row r="1559" customFormat="1" customHeight="1"/>
    <row r="1560" customFormat="1" customHeight="1"/>
    <row r="1561" customFormat="1" customHeight="1"/>
    <row r="1562" customFormat="1" customHeight="1"/>
    <row r="1563" customFormat="1" customHeight="1"/>
    <row r="1564" customFormat="1" customHeight="1"/>
    <row r="1565" customFormat="1" customHeight="1"/>
    <row r="1566" customFormat="1" customHeight="1"/>
    <row r="1567" customFormat="1" customHeight="1"/>
    <row r="1568" customFormat="1" customHeight="1"/>
    <row r="1569" customFormat="1" customHeight="1"/>
    <row r="1570" customFormat="1" customHeight="1"/>
    <row r="1571" customFormat="1" customHeight="1"/>
    <row r="1572" customFormat="1" customHeight="1"/>
    <row r="1573" customFormat="1" customHeight="1"/>
    <row r="1574" customFormat="1" customHeight="1"/>
    <row r="1575" customFormat="1" customHeight="1"/>
    <row r="1576" customFormat="1" customHeight="1"/>
    <row r="1577" customFormat="1" customHeight="1"/>
    <row r="1578" customFormat="1" customHeight="1"/>
    <row r="1579" customFormat="1" customHeight="1"/>
    <row r="1580" customFormat="1" customHeight="1"/>
    <row r="1581" customFormat="1" customHeight="1"/>
    <row r="1582" customFormat="1" customHeight="1"/>
    <row r="1583" customFormat="1" customHeight="1"/>
    <row r="1584" customFormat="1" customHeight="1"/>
    <row r="1585" customFormat="1" customHeight="1"/>
    <row r="1586" customFormat="1" customHeight="1"/>
    <row r="1587" customFormat="1" customHeight="1"/>
    <row r="1588" customFormat="1" customHeight="1"/>
    <row r="1589" customFormat="1" customHeight="1"/>
    <row r="1590" customFormat="1" customHeight="1"/>
    <row r="1591" customFormat="1" customHeight="1"/>
    <row r="1592" customFormat="1" customHeight="1"/>
    <row r="1593" customFormat="1" customHeight="1"/>
    <row r="1594" customFormat="1" customHeight="1"/>
    <row r="1595" customFormat="1" customHeight="1"/>
    <row r="1596" customFormat="1" customHeight="1"/>
    <row r="1597" customFormat="1" customHeight="1"/>
    <row r="1598" customFormat="1" customHeight="1"/>
    <row r="1599" customFormat="1" customHeight="1"/>
    <row r="1600" customFormat="1" customHeight="1"/>
    <row r="1601" customFormat="1" customHeight="1"/>
    <row r="1602" customFormat="1" customHeight="1"/>
    <row r="1603" customFormat="1" customHeight="1"/>
    <row r="1604" customFormat="1" customHeight="1"/>
    <row r="1605" customFormat="1" customHeight="1"/>
    <row r="1606" customFormat="1" customHeight="1"/>
    <row r="1607" customFormat="1" customHeight="1"/>
    <row r="1608" customFormat="1" customHeight="1"/>
    <row r="1609" customFormat="1" customHeight="1"/>
    <row r="1610" customFormat="1" customHeight="1"/>
    <row r="1611" customFormat="1" customHeight="1"/>
    <row r="1612" customFormat="1" customHeight="1"/>
    <row r="1613" customFormat="1" customHeight="1"/>
    <row r="1614" customFormat="1" customHeight="1"/>
    <row r="1615" customFormat="1" customHeight="1"/>
    <row r="1616" customFormat="1" customHeight="1"/>
    <row r="1617" customFormat="1" customHeight="1"/>
    <row r="1618" customFormat="1" customHeight="1"/>
    <row r="1619" customFormat="1" customHeight="1"/>
    <row r="1620" customFormat="1" customHeight="1"/>
    <row r="1621" customFormat="1" customHeight="1"/>
    <row r="1622" customFormat="1" customHeight="1"/>
    <row r="1623" customFormat="1" customHeight="1"/>
    <row r="1624" customFormat="1" customHeight="1"/>
    <row r="1625" customFormat="1" customHeight="1"/>
    <row r="1626" customFormat="1" customHeight="1"/>
    <row r="1627" customFormat="1" customHeight="1"/>
    <row r="1628" customFormat="1" customHeight="1"/>
    <row r="1629" customFormat="1" customHeight="1"/>
    <row r="1630" customFormat="1" customHeight="1"/>
    <row r="1631" customFormat="1" customHeight="1"/>
    <row r="1632" customFormat="1" customHeight="1"/>
    <row r="1633" customFormat="1" customHeight="1"/>
    <row r="1634" customFormat="1" customHeight="1"/>
    <row r="1635" customFormat="1" customHeight="1"/>
    <row r="1636" customFormat="1" customHeight="1"/>
    <row r="1637" customFormat="1" customHeight="1"/>
    <row r="1638" customFormat="1" customHeight="1"/>
    <row r="1639" customFormat="1" customHeight="1"/>
    <row r="1640" customFormat="1" customHeight="1"/>
    <row r="1641" customFormat="1" customHeight="1"/>
    <row r="1642" customFormat="1" customHeight="1"/>
    <row r="1643" customFormat="1" customHeight="1"/>
    <row r="1644" customFormat="1" customHeight="1"/>
    <row r="1645" customFormat="1" customHeight="1"/>
    <row r="1646" customFormat="1" customHeight="1"/>
    <row r="1647" customFormat="1" customHeight="1"/>
    <row r="1648" customFormat="1" customHeight="1"/>
    <row r="1649" customFormat="1" customHeight="1"/>
    <row r="1650" customFormat="1" customHeight="1"/>
    <row r="1651" customFormat="1" customHeight="1"/>
    <row r="1652" customFormat="1" customHeight="1"/>
    <row r="1653" customFormat="1" customHeight="1"/>
    <row r="1654" customFormat="1" customHeight="1"/>
    <row r="1655" customFormat="1" customHeight="1"/>
    <row r="1656" customFormat="1" customHeight="1"/>
    <row r="1657" customFormat="1" customHeight="1"/>
    <row r="1658" customFormat="1" customHeight="1"/>
    <row r="1659" customFormat="1" customHeight="1"/>
    <row r="1660" customFormat="1" customHeight="1"/>
    <row r="1661" customFormat="1" customHeight="1"/>
    <row r="1662" customFormat="1" customHeight="1"/>
    <row r="1663" customFormat="1" customHeight="1"/>
    <row r="1664" customFormat="1" customHeight="1"/>
    <row r="1665" customFormat="1" customHeight="1"/>
    <row r="1666" customFormat="1" customHeight="1"/>
    <row r="1667" customFormat="1" customHeight="1"/>
    <row r="1668" customFormat="1" customHeight="1"/>
    <row r="1669" customFormat="1" customHeight="1"/>
    <row r="1670" customFormat="1" customHeight="1"/>
    <row r="1671" customFormat="1" customHeight="1"/>
    <row r="1672" customFormat="1" customHeight="1"/>
    <row r="1673" customFormat="1" customHeight="1"/>
    <row r="1674" customFormat="1" customHeight="1"/>
    <row r="1675" customFormat="1" customHeight="1"/>
    <row r="1676" customFormat="1" customHeight="1"/>
    <row r="1677" customFormat="1" customHeight="1"/>
    <row r="1678" customFormat="1" customHeight="1"/>
    <row r="1679" customFormat="1" customHeight="1"/>
    <row r="1680" customFormat="1" customHeight="1"/>
    <row r="1681" customFormat="1" customHeight="1"/>
    <row r="1682" customFormat="1" customHeight="1"/>
    <row r="1683" customFormat="1" customHeight="1"/>
    <row r="1684" customFormat="1" customHeight="1"/>
    <row r="1685" customFormat="1" customHeight="1"/>
    <row r="1686" customFormat="1" customHeight="1"/>
    <row r="1687" customFormat="1" customHeight="1"/>
    <row r="1688" customFormat="1" customHeight="1"/>
    <row r="1689" customFormat="1" customHeight="1"/>
    <row r="1690" customFormat="1" customHeight="1"/>
    <row r="1691" customFormat="1" customHeight="1"/>
    <row r="1692" customFormat="1" customHeight="1"/>
    <row r="1693" customFormat="1" customHeight="1"/>
    <row r="1694" customFormat="1" customHeight="1"/>
    <row r="1695" customFormat="1" customHeight="1"/>
    <row r="1696" customFormat="1" customHeight="1"/>
    <row r="1697" customFormat="1" customHeight="1"/>
    <row r="1698" customFormat="1" customHeight="1"/>
    <row r="1699" customFormat="1" customHeight="1"/>
    <row r="1700" customFormat="1" customHeight="1"/>
    <row r="1701" customFormat="1" customHeight="1"/>
    <row r="1702" customFormat="1" customHeight="1"/>
    <row r="1703" customFormat="1" customHeight="1"/>
    <row r="1704" customFormat="1" customHeight="1"/>
    <row r="1705" customFormat="1" customHeight="1"/>
    <row r="1706" customFormat="1" customHeight="1"/>
    <row r="1707" customFormat="1" customHeight="1"/>
    <row r="1708" customFormat="1" customHeight="1"/>
    <row r="1709" customFormat="1" customHeight="1"/>
    <row r="1710" customFormat="1" customHeight="1"/>
    <row r="1711" customFormat="1" customHeight="1"/>
    <row r="1712" customFormat="1" customHeight="1"/>
    <row r="1713" customFormat="1" customHeight="1"/>
    <row r="1714" customFormat="1" customHeight="1"/>
    <row r="1715" customFormat="1" customHeight="1"/>
    <row r="1716" customFormat="1" customHeight="1"/>
    <row r="1717" customFormat="1" customHeight="1"/>
    <row r="1718" customFormat="1" customHeight="1"/>
    <row r="1719" customFormat="1" customHeight="1"/>
    <row r="1720" customFormat="1" customHeight="1"/>
    <row r="1721" customFormat="1" customHeight="1"/>
    <row r="1722" customFormat="1" customHeight="1"/>
    <row r="1723" customFormat="1" customHeight="1"/>
    <row r="1724" customFormat="1" customHeight="1"/>
    <row r="1725" customFormat="1" customHeight="1"/>
    <row r="1726" customFormat="1" customHeight="1"/>
    <row r="1727" customFormat="1" customHeight="1"/>
    <row r="1728" customFormat="1" customHeight="1"/>
    <row r="1729" customFormat="1" customHeight="1"/>
    <row r="1730" customFormat="1" customHeight="1"/>
    <row r="1731" customFormat="1" customHeight="1"/>
    <row r="1732" customFormat="1" customHeight="1"/>
    <row r="1733" customFormat="1" customHeight="1"/>
    <row r="1734" customFormat="1" customHeight="1"/>
    <row r="1735" customFormat="1" customHeight="1"/>
    <row r="1736" customFormat="1" customHeight="1"/>
    <row r="1737" customFormat="1" customHeight="1"/>
    <row r="1738" customFormat="1" customHeight="1"/>
    <row r="1739" customFormat="1" customHeight="1"/>
    <row r="1740" customFormat="1" customHeight="1"/>
    <row r="1741" customFormat="1" customHeight="1"/>
    <row r="1742" customFormat="1" customHeight="1"/>
    <row r="1743" customFormat="1" customHeight="1"/>
    <row r="1744" customFormat="1" customHeight="1"/>
    <row r="1745" customFormat="1" customHeight="1"/>
    <row r="1746" customFormat="1" customHeight="1"/>
    <row r="1747" customFormat="1" customHeight="1"/>
    <row r="1748" customFormat="1" customHeight="1"/>
    <row r="1749" customFormat="1" customHeight="1"/>
    <row r="1750" customFormat="1" customHeight="1"/>
    <row r="1751" customFormat="1" customHeight="1"/>
    <row r="1752" customFormat="1" customHeight="1"/>
    <row r="1753" customFormat="1" customHeight="1"/>
    <row r="1754" customFormat="1" customHeight="1"/>
    <row r="1755" customFormat="1" customHeight="1"/>
    <row r="1756" customFormat="1" customHeight="1"/>
    <row r="1757" customFormat="1" customHeight="1"/>
    <row r="1758" customFormat="1" customHeight="1"/>
    <row r="1759" customFormat="1" customHeight="1"/>
    <row r="1760" customFormat="1" customHeight="1"/>
    <row r="1761" customFormat="1" customHeight="1"/>
    <row r="1762" customFormat="1" customHeight="1"/>
    <row r="1763" customFormat="1" customHeight="1"/>
    <row r="1764" customFormat="1" customHeight="1"/>
    <row r="1765" customFormat="1" customHeight="1"/>
    <row r="1766" customFormat="1" customHeight="1"/>
    <row r="1767" customFormat="1" customHeight="1"/>
    <row r="1768" customFormat="1" customHeight="1"/>
    <row r="1769" customFormat="1" customHeight="1"/>
    <row r="1770" customFormat="1" customHeight="1"/>
    <row r="1771" customFormat="1" customHeight="1"/>
    <row r="1772" customFormat="1" customHeight="1"/>
    <row r="1773" customFormat="1" customHeight="1"/>
    <row r="1774" customFormat="1" customHeight="1"/>
    <row r="1775" customFormat="1" customHeight="1"/>
    <row r="1776" customFormat="1" customHeight="1"/>
    <row r="1777" customFormat="1" customHeight="1"/>
    <row r="1778" customFormat="1" customHeight="1"/>
    <row r="1779" customFormat="1" customHeight="1"/>
    <row r="1780" customFormat="1" customHeight="1"/>
    <row r="1781" customFormat="1" customHeight="1"/>
    <row r="1782" customFormat="1" customHeight="1"/>
    <row r="1783" customFormat="1" customHeight="1"/>
    <row r="1784" customFormat="1" customHeight="1"/>
    <row r="1785" customFormat="1" customHeight="1"/>
    <row r="1786" customFormat="1" customHeight="1"/>
    <row r="1787" customFormat="1" customHeight="1"/>
    <row r="1788" customFormat="1" customHeight="1"/>
    <row r="1789" customFormat="1" customHeight="1"/>
    <row r="1790" customFormat="1" customHeight="1"/>
    <row r="1791" customFormat="1" customHeight="1"/>
    <row r="1792" customFormat="1" customHeight="1"/>
    <row r="1793" customFormat="1" customHeight="1"/>
    <row r="1794" customFormat="1" customHeight="1"/>
    <row r="1795" customFormat="1" customHeight="1"/>
    <row r="1796" customFormat="1" customHeight="1"/>
    <row r="1797" customFormat="1" customHeight="1"/>
    <row r="1798" customFormat="1" customHeight="1"/>
    <row r="1799" customFormat="1" customHeight="1"/>
    <row r="1800" customFormat="1" customHeight="1"/>
    <row r="1801" customFormat="1" customHeight="1"/>
    <row r="1802" customFormat="1" customHeight="1"/>
    <row r="1803" customFormat="1" customHeight="1"/>
    <row r="1804" customFormat="1" customHeight="1"/>
    <row r="1805" customFormat="1" customHeight="1"/>
    <row r="1806" customFormat="1" customHeight="1"/>
    <row r="1807" customFormat="1" customHeight="1"/>
    <row r="1808" customFormat="1" customHeight="1"/>
    <row r="1809" customFormat="1" customHeight="1"/>
    <row r="1810" customFormat="1" customHeight="1"/>
    <row r="1811" customFormat="1" customHeight="1"/>
    <row r="1812" customFormat="1" customHeight="1"/>
    <row r="1813" customFormat="1" customHeight="1"/>
    <row r="1814" customFormat="1" customHeight="1"/>
    <row r="1815" customFormat="1" customHeight="1"/>
    <row r="1816" customFormat="1" customHeight="1"/>
    <row r="1817" customFormat="1" customHeight="1"/>
    <row r="1818" customFormat="1" customHeight="1"/>
    <row r="1819" customFormat="1" customHeight="1"/>
    <row r="1820" customFormat="1" customHeight="1"/>
    <row r="1821" customFormat="1" customHeight="1"/>
    <row r="1822" customFormat="1" customHeight="1"/>
    <row r="1823" customFormat="1" customHeight="1"/>
    <row r="1824" customFormat="1" customHeight="1"/>
    <row r="1825" customFormat="1" customHeight="1"/>
    <row r="1826" customFormat="1" customHeight="1"/>
    <row r="1827" customFormat="1" customHeight="1"/>
    <row r="1828" customFormat="1" customHeight="1"/>
    <row r="1829" customFormat="1" customHeight="1"/>
    <row r="1830" customFormat="1" customHeight="1"/>
    <row r="1831" customFormat="1" customHeight="1"/>
    <row r="1832" customFormat="1" customHeight="1"/>
    <row r="1833" customFormat="1" customHeight="1"/>
    <row r="1834" customFormat="1" customHeight="1"/>
    <row r="1835" customFormat="1" customHeight="1"/>
    <row r="1836" customFormat="1" customHeight="1"/>
    <row r="1837" customFormat="1" customHeight="1"/>
    <row r="1838" customFormat="1" customHeight="1"/>
    <row r="1839" customFormat="1" customHeight="1"/>
    <row r="1840" customFormat="1" customHeight="1"/>
    <row r="1841" customFormat="1" customHeight="1"/>
    <row r="1842" customFormat="1" customHeight="1"/>
    <row r="1843" customFormat="1" customHeight="1"/>
    <row r="1844" customFormat="1" customHeight="1"/>
    <row r="1845" customFormat="1" customHeight="1"/>
    <row r="1846" customFormat="1" customHeight="1"/>
    <row r="1847" customFormat="1" customHeight="1"/>
    <row r="1848" customFormat="1" customHeight="1"/>
    <row r="1849" customFormat="1" customHeight="1"/>
    <row r="1850" customFormat="1" customHeight="1"/>
    <row r="1851" customFormat="1" customHeight="1"/>
    <row r="1852" customFormat="1" customHeight="1"/>
    <row r="1853" customFormat="1" customHeight="1"/>
    <row r="1854" customFormat="1" customHeight="1"/>
    <row r="1855" customFormat="1" customHeight="1"/>
    <row r="1856" customFormat="1" customHeight="1"/>
    <row r="1857" customFormat="1" customHeight="1"/>
    <row r="1858" customFormat="1" customHeight="1"/>
    <row r="1859" customFormat="1" customHeight="1"/>
    <row r="1860" customFormat="1" customHeight="1"/>
    <row r="1861" customFormat="1" customHeight="1"/>
    <row r="1862" customFormat="1" customHeight="1"/>
    <row r="1863" customFormat="1" customHeight="1"/>
    <row r="1864" customFormat="1" customHeight="1"/>
    <row r="1865" customFormat="1" customHeight="1"/>
    <row r="1866" customFormat="1" customHeight="1"/>
    <row r="1867" customFormat="1" customHeight="1"/>
    <row r="1868" customFormat="1" customHeight="1"/>
    <row r="1869" customFormat="1" customHeight="1"/>
    <row r="1870" customFormat="1" customHeight="1"/>
    <row r="1871" customFormat="1" customHeight="1"/>
    <row r="1872" customFormat="1" customHeight="1"/>
    <row r="1873" customFormat="1" customHeight="1"/>
    <row r="1874" customFormat="1" customHeight="1"/>
    <row r="1875" customFormat="1" customHeight="1"/>
    <row r="1876" customFormat="1" customHeight="1"/>
    <row r="1877" customFormat="1" customHeight="1"/>
    <row r="1878" customFormat="1" customHeight="1"/>
    <row r="1879" customFormat="1" customHeight="1"/>
    <row r="1880" customFormat="1" customHeight="1"/>
    <row r="1881" customFormat="1" customHeight="1"/>
    <row r="1882" customFormat="1" customHeight="1"/>
    <row r="1883" customFormat="1" customHeight="1"/>
    <row r="1884" customFormat="1" customHeight="1"/>
    <row r="1885" customFormat="1" customHeight="1"/>
    <row r="1886" customFormat="1" customHeight="1"/>
    <row r="1887" customFormat="1" customHeight="1"/>
    <row r="1888" customFormat="1" customHeight="1"/>
    <row r="1889" customFormat="1" customHeight="1"/>
    <row r="1890" customFormat="1" customHeight="1"/>
    <row r="1891" customFormat="1" customHeight="1"/>
    <row r="1892" customFormat="1" customHeight="1"/>
    <row r="1893" customFormat="1" customHeight="1"/>
    <row r="1894" customFormat="1" customHeight="1"/>
    <row r="1895" customFormat="1" customHeight="1"/>
    <row r="1896" customFormat="1" customHeight="1"/>
    <row r="1897" customFormat="1" customHeight="1"/>
    <row r="1898" customFormat="1" customHeight="1"/>
    <row r="1899" customFormat="1" customHeight="1"/>
    <row r="1900" customFormat="1" customHeight="1"/>
    <row r="1901" customFormat="1" customHeight="1"/>
    <row r="1902" customFormat="1" customHeight="1"/>
    <row r="1903" customFormat="1" customHeight="1"/>
    <row r="1904" customFormat="1" customHeight="1"/>
    <row r="1905" customFormat="1" customHeight="1"/>
    <row r="1906" customFormat="1" customHeight="1"/>
    <row r="1907" customFormat="1" customHeight="1"/>
    <row r="1908" customFormat="1" customHeight="1"/>
    <row r="1909" customFormat="1" customHeight="1"/>
    <row r="1910" customFormat="1" customHeight="1"/>
    <row r="1911" customFormat="1" customHeight="1"/>
    <row r="1912" customFormat="1" customHeight="1"/>
    <row r="1913" customFormat="1" customHeight="1"/>
    <row r="1914" customFormat="1" customHeight="1"/>
    <row r="1915" customFormat="1" customHeight="1"/>
    <row r="1916" customFormat="1" customHeight="1"/>
    <row r="1917" customFormat="1" customHeight="1"/>
    <row r="1918" customFormat="1" customHeight="1"/>
    <row r="1919" customFormat="1" customHeight="1"/>
    <row r="1920" customFormat="1" customHeight="1"/>
    <row r="1921" customFormat="1" customHeight="1"/>
    <row r="1922" customFormat="1" customHeight="1"/>
    <row r="1923" customFormat="1" customHeight="1"/>
    <row r="1924" customFormat="1" customHeight="1"/>
    <row r="1925" customFormat="1" customHeight="1"/>
    <row r="1926" customFormat="1" customHeight="1"/>
    <row r="1927" customFormat="1" customHeight="1"/>
    <row r="1928" customFormat="1" customHeight="1"/>
    <row r="1929" customFormat="1" customHeight="1"/>
    <row r="1930" customFormat="1" customHeight="1"/>
    <row r="1931" customFormat="1" customHeight="1"/>
    <row r="1932" customFormat="1" customHeight="1"/>
    <row r="1933" customFormat="1" customHeight="1"/>
    <row r="1934" customFormat="1" customHeight="1"/>
    <row r="1935" customFormat="1" customHeight="1"/>
    <row r="1936" customFormat="1" customHeight="1"/>
    <row r="1937" customFormat="1" customHeight="1"/>
    <row r="1938" customFormat="1" customHeight="1"/>
    <row r="1939" customFormat="1" customHeight="1"/>
    <row r="1940" customFormat="1" customHeight="1"/>
    <row r="1941" customFormat="1" customHeight="1"/>
    <row r="1942" customFormat="1" customHeight="1"/>
    <row r="1943" customFormat="1" customHeight="1"/>
    <row r="1944" customFormat="1" customHeight="1"/>
    <row r="1945" customFormat="1" customHeight="1"/>
    <row r="1946" customFormat="1" customHeight="1"/>
    <row r="1947" customFormat="1" customHeight="1"/>
    <row r="1948" customFormat="1" customHeight="1"/>
    <row r="1949" customFormat="1" customHeight="1"/>
    <row r="1950" customFormat="1" customHeight="1"/>
    <row r="1951" customFormat="1" customHeight="1"/>
    <row r="1952" customFormat="1" customHeight="1"/>
    <row r="1953" customFormat="1" customHeight="1"/>
    <row r="1954" customFormat="1" customHeight="1"/>
    <row r="1955" customFormat="1" customHeight="1"/>
    <row r="1956" customFormat="1" customHeight="1"/>
    <row r="1957" customFormat="1" customHeight="1"/>
    <row r="1958" customFormat="1" customHeight="1"/>
    <row r="1959" customFormat="1" customHeight="1"/>
    <row r="1960" customFormat="1" customHeight="1"/>
    <row r="1961" customFormat="1" customHeight="1"/>
    <row r="1962" customFormat="1" customHeight="1"/>
    <row r="1963" customFormat="1" customHeight="1"/>
    <row r="1964" customFormat="1" customHeight="1"/>
    <row r="1965" customFormat="1" customHeight="1"/>
    <row r="1966" customFormat="1" customHeight="1"/>
    <row r="1967" customFormat="1" customHeight="1"/>
    <row r="1968" customFormat="1" customHeight="1"/>
    <row r="1969" customFormat="1" customHeight="1"/>
    <row r="1970" customFormat="1" customHeight="1"/>
    <row r="1971" customFormat="1" customHeight="1"/>
    <row r="1972" customFormat="1" customHeight="1"/>
    <row r="1973" customFormat="1" customHeight="1"/>
    <row r="1974" customFormat="1" customHeight="1"/>
    <row r="1975" customFormat="1" customHeight="1"/>
    <row r="1976" customFormat="1" customHeight="1"/>
    <row r="1977" customFormat="1" customHeight="1"/>
    <row r="1978" customFormat="1" customHeight="1"/>
    <row r="1979" customFormat="1" customHeight="1"/>
    <row r="1980" customFormat="1" customHeight="1"/>
    <row r="1981" customFormat="1" customHeight="1"/>
    <row r="1982" customFormat="1" customHeight="1"/>
    <row r="1983" customFormat="1" customHeight="1"/>
    <row r="1984" customFormat="1" customHeight="1"/>
    <row r="1985" customFormat="1" customHeight="1"/>
    <row r="1986" customFormat="1" customHeight="1"/>
    <row r="1987" customFormat="1" customHeight="1"/>
    <row r="1988" customFormat="1" customHeight="1"/>
    <row r="1989" customFormat="1" customHeight="1"/>
    <row r="1990" customFormat="1" customHeight="1"/>
    <row r="1991" customFormat="1" customHeight="1"/>
    <row r="1992" customFormat="1" customHeight="1"/>
    <row r="1993" customFormat="1" customHeight="1"/>
    <row r="1994" customFormat="1" customHeight="1"/>
    <row r="1995" customFormat="1" customHeight="1"/>
    <row r="1996" customFormat="1" customHeight="1"/>
    <row r="1997" customFormat="1" customHeight="1"/>
    <row r="1998" customFormat="1" customHeight="1"/>
    <row r="1999" customFormat="1" customHeight="1"/>
    <row r="2000" customFormat="1" customHeight="1"/>
    <row r="2001" customFormat="1" customHeight="1"/>
    <row r="2002" customFormat="1" customHeight="1"/>
    <row r="2003" customFormat="1" customHeight="1"/>
    <row r="2004" customFormat="1" customHeight="1"/>
    <row r="2005" customFormat="1" customHeight="1"/>
    <row r="2006" customFormat="1" customHeight="1"/>
    <row r="2007" customFormat="1" customHeight="1"/>
    <row r="2008" customFormat="1" customHeight="1"/>
    <row r="2009" customFormat="1" customHeight="1"/>
    <row r="2010" customFormat="1" customHeight="1"/>
    <row r="2011" customFormat="1" customHeight="1"/>
    <row r="2012" customFormat="1" customHeight="1"/>
    <row r="2013" customFormat="1" customHeight="1"/>
    <row r="2014" customFormat="1" customHeight="1"/>
    <row r="2015" customFormat="1" customHeight="1"/>
    <row r="2016" customFormat="1" customHeight="1"/>
    <row r="2017" customFormat="1" customHeight="1"/>
    <row r="2018" customFormat="1" customHeight="1"/>
    <row r="2019" customFormat="1" customHeight="1"/>
    <row r="2020" customFormat="1" customHeight="1"/>
    <row r="2021" customFormat="1" customHeight="1"/>
    <row r="2022" customFormat="1" customHeight="1"/>
    <row r="2023" customFormat="1" customHeight="1"/>
    <row r="2024" customFormat="1" customHeight="1"/>
    <row r="2025" customFormat="1" customHeight="1"/>
    <row r="2026" customFormat="1" customHeight="1"/>
    <row r="2027" customFormat="1" customHeight="1"/>
    <row r="2028" customFormat="1" customHeight="1"/>
    <row r="2029" customFormat="1" customHeight="1"/>
    <row r="2030" customFormat="1" customHeight="1"/>
    <row r="2031" customFormat="1" customHeight="1"/>
    <row r="2032" customFormat="1" customHeight="1"/>
    <row r="2033" customFormat="1" customHeight="1"/>
    <row r="2034" customFormat="1" customHeight="1"/>
    <row r="2035" customFormat="1" customHeight="1"/>
    <row r="2036" customFormat="1" customHeight="1"/>
    <row r="2037" customFormat="1" customHeight="1"/>
    <row r="2038" customFormat="1" customHeight="1"/>
    <row r="2039" customFormat="1" customHeight="1"/>
    <row r="2040" customFormat="1" customHeight="1"/>
    <row r="2041" customFormat="1" customHeight="1"/>
    <row r="2042" customFormat="1" customHeight="1"/>
    <row r="2043" customFormat="1" customHeight="1"/>
    <row r="2044" customFormat="1" customHeight="1"/>
    <row r="2045" customFormat="1" customHeight="1"/>
    <row r="2046" customFormat="1" customHeight="1"/>
    <row r="2047" customFormat="1" customHeight="1"/>
    <row r="2048" customFormat="1" customHeight="1"/>
    <row r="2049" customFormat="1" customHeight="1"/>
    <row r="2050" customFormat="1" customHeight="1"/>
    <row r="2051" customFormat="1" customHeight="1"/>
    <row r="2052" customFormat="1" customHeight="1"/>
    <row r="2053" customFormat="1" customHeight="1"/>
    <row r="2054" customFormat="1" customHeight="1"/>
    <row r="2055" customFormat="1" customHeight="1"/>
    <row r="2056" customFormat="1" customHeight="1"/>
    <row r="2057" customFormat="1" customHeight="1"/>
    <row r="2058" customFormat="1" customHeight="1"/>
    <row r="2059" customFormat="1" customHeight="1"/>
    <row r="2060" customFormat="1" customHeight="1"/>
    <row r="2061" customFormat="1" customHeight="1"/>
    <row r="2062" customFormat="1" customHeight="1"/>
    <row r="2063" customFormat="1" customHeight="1"/>
    <row r="2064" customFormat="1" customHeight="1"/>
    <row r="2065" customFormat="1" customHeight="1"/>
    <row r="2066" customFormat="1" customHeight="1"/>
    <row r="2067" customFormat="1" customHeight="1"/>
    <row r="2068" customFormat="1" customHeight="1"/>
    <row r="2069" customFormat="1" customHeight="1"/>
    <row r="2070" customFormat="1" customHeight="1"/>
    <row r="2071" customFormat="1" customHeight="1"/>
    <row r="2072" customFormat="1" customHeight="1"/>
    <row r="2073" customFormat="1" customHeight="1"/>
    <row r="2074" customFormat="1" customHeight="1"/>
    <row r="2075" customFormat="1" customHeight="1"/>
    <row r="2076" customFormat="1" customHeight="1"/>
    <row r="2077" customFormat="1" customHeight="1"/>
    <row r="2078" customFormat="1" customHeight="1"/>
    <row r="2079" customFormat="1" customHeight="1"/>
    <row r="2080" customFormat="1" customHeight="1"/>
    <row r="2081" customFormat="1" customHeight="1"/>
    <row r="2082" customFormat="1" customHeight="1"/>
    <row r="2083" customFormat="1" customHeight="1"/>
    <row r="2084" customFormat="1" customHeight="1"/>
    <row r="2085" customFormat="1" customHeight="1"/>
    <row r="2086" customFormat="1" customHeight="1"/>
    <row r="2087" customFormat="1" customHeight="1"/>
    <row r="2088" customFormat="1" customHeight="1"/>
    <row r="2089" customFormat="1" customHeight="1"/>
    <row r="2090" customFormat="1" customHeight="1"/>
    <row r="2091" customFormat="1" customHeight="1"/>
    <row r="2092" customFormat="1" customHeight="1"/>
    <row r="2093" customFormat="1" customHeight="1"/>
    <row r="2094" customFormat="1" customHeight="1"/>
    <row r="2095" customFormat="1" customHeight="1"/>
    <row r="2096" customFormat="1" customHeight="1"/>
    <row r="2097" customFormat="1" customHeight="1"/>
    <row r="2098" customFormat="1" customHeight="1"/>
    <row r="2099" customFormat="1" customHeight="1"/>
    <row r="2100" customFormat="1" customHeight="1"/>
    <row r="2101" customFormat="1" customHeight="1"/>
    <row r="2102" customFormat="1" customHeight="1"/>
    <row r="2103" customFormat="1" customHeight="1"/>
    <row r="2104" customFormat="1" customHeight="1"/>
    <row r="2105" customFormat="1" customHeight="1"/>
    <row r="2106" customFormat="1" customHeight="1"/>
    <row r="2107" customFormat="1" customHeight="1"/>
    <row r="2108" customFormat="1" customHeight="1"/>
    <row r="2109" customFormat="1" customHeight="1"/>
    <row r="2110" customFormat="1" customHeight="1"/>
    <row r="2111" customFormat="1" customHeight="1"/>
    <row r="2112" customFormat="1" customHeight="1"/>
    <row r="2113" customFormat="1" customHeight="1"/>
    <row r="2114" customFormat="1" customHeight="1"/>
    <row r="2115" customFormat="1" customHeight="1"/>
    <row r="2116" customFormat="1" customHeight="1"/>
    <row r="2117" customFormat="1" customHeight="1"/>
    <row r="2118" customFormat="1" customHeight="1"/>
    <row r="2119" customFormat="1" customHeight="1"/>
    <row r="2120" customFormat="1" customHeight="1"/>
    <row r="2121" customFormat="1" customHeight="1"/>
    <row r="2122" customFormat="1" customHeight="1"/>
    <row r="2123" customFormat="1" customHeight="1"/>
    <row r="2124" customFormat="1" customHeight="1"/>
    <row r="2125" customFormat="1" customHeight="1"/>
    <row r="2126" customFormat="1" customHeight="1"/>
    <row r="2127" customFormat="1" customHeight="1"/>
    <row r="2128" customFormat="1" customHeight="1"/>
    <row r="2129" customFormat="1" customHeight="1"/>
    <row r="2130" customFormat="1" customHeight="1"/>
    <row r="2131" customFormat="1" customHeight="1"/>
    <row r="2132" customFormat="1" customHeight="1"/>
    <row r="2133" customFormat="1" customHeight="1"/>
    <row r="2134" customFormat="1" customHeight="1"/>
    <row r="2135" customFormat="1" customHeight="1"/>
    <row r="2136" customFormat="1" customHeight="1"/>
    <row r="2137" customFormat="1" customHeight="1"/>
    <row r="2138" customFormat="1" customHeight="1"/>
    <row r="2139" customFormat="1" customHeight="1"/>
    <row r="2140" customFormat="1" customHeight="1"/>
    <row r="2141" customFormat="1" customHeight="1"/>
    <row r="2142" customFormat="1" customHeight="1"/>
    <row r="2143" customFormat="1" customHeight="1"/>
    <row r="2144" customFormat="1" customHeight="1"/>
    <row r="2145" customFormat="1" customHeight="1"/>
    <row r="2146" customFormat="1" customHeight="1"/>
    <row r="2147" customFormat="1" customHeight="1"/>
    <row r="2148" customFormat="1" customHeight="1"/>
    <row r="2149" customFormat="1" customHeight="1"/>
    <row r="2150" customFormat="1" customHeight="1"/>
    <row r="2151" customFormat="1" customHeight="1"/>
    <row r="2152" customFormat="1" customHeight="1"/>
    <row r="2153" customFormat="1" customHeight="1"/>
    <row r="2154" customFormat="1" customHeight="1"/>
    <row r="2155" customFormat="1" customHeight="1"/>
    <row r="2156" customFormat="1" customHeight="1"/>
    <row r="2157" customFormat="1" customHeight="1"/>
    <row r="2158" customFormat="1" customHeight="1"/>
    <row r="2159" customFormat="1" customHeight="1"/>
    <row r="2160" customFormat="1" customHeight="1"/>
    <row r="2161" customFormat="1" customHeight="1"/>
    <row r="2162" customFormat="1" customHeight="1"/>
    <row r="2163" customFormat="1" customHeight="1"/>
    <row r="2164" customFormat="1" customHeight="1"/>
    <row r="2165" customFormat="1" customHeight="1"/>
    <row r="2166" customFormat="1" customHeight="1"/>
    <row r="2167" customFormat="1" customHeight="1"/>
    <row r="2168" customFormat="1" customHeight="1"/>
    <row r="2169" customFormat="1" customHeight="1"/>
    <row r="2170" customFormat="1" customHeight="1"/>
    <row r="2171" customFormat="1" customHeight="1"/>
    <row r="2172" customFormat="1" customHeight="1"/>
    <row r="2173" customFormat="1" customHeight="1"/>
    <row r="2174" customFormat="1" customHeight="1"/>
    <row r="2175" customFormat="1" customHeight="1"/>
    <row r="2176" customFormat="1" customHeight="1"/>
    <row r="2177" customFormat="1" customHeight="1"/>
    <row r="2178" customFormat="1" customHeight="1"/>
    <row r="2179" customFormat="1" customHeight="1"/>
    <row r="2180" customFormat="1" customHeight="1"/>
    <row r="2181" customFormat="1" customHeight="1"/>
    <row r="2182" customFormat="1" customHeight="1"/>
    <row r="2183" customFormat="1" customHeight="1"/>
    <row r="2184" customFormat="1" customHeight="1"/>
    <row r="2185" customFormat="1" customHeight="1"/>
    <row r="2186" customFormat="1" customHeight="1"/>
    <row r="2187" customFormat="1" customHeight="1"/>
    <row r="2188" customFormat="1" customHeight="1"/>
    <row r="2189" customFormat="1" customHeight="1"/>
    <row r="2190" customFormat="1" customHeight="1"/>
    <row r="2191" customFormat="1" customHeight="1"/>
    <row r="2192" customFormat="1" customHeight="1"/>
    <row r="2193" customFormat="1" customHeight="1"/>
    <row r="2194" customFormat="1" customHeight="1"/>
    <row r="2195" customFormat="1" customHeight="1"/>
    <row r="2196" customFormat="1" customHeight="1"/>
    <row r="2197" customFormat="1" customHeight="1"/>
    <row r="2198" customFormat="1" customHeight="1"/>
    <row r="2199" customFormat="1" customHeight="1"/>
    <row r="2200" customFormat="1" customHeight="1"/>
    <row r="2201" customFormat="1" customHeight="1"/>
    <row r="2202" customFormat="1" customHeight="1"/>
    <row r="2203" customFormat="1" customHeight="1"/>
    <row r="2204" customFormat="1" customHeight="1"/>
    <row r="2205" customFormat="1" customHeight="1"/>
    <row r="2206" customFormat="1" customHeight="1"/>
    <row r="2207" customFormat="1" customHeight="1"/>
    <row r="2208" customFormat="1" customHeight="1"/>
    <row r="2209" customFormat="1" customHeight="1"/>
    <row r="2210" customFormat="1" customHeight="1"/>
    <row r="2211" customFormat="1" customHeight="1"/>
    <row r="2212" customFormat="1" customHeight="1"/>
    <row r="2213" customFormat="1" customHeight="1"/>
    <row r="2214" customFormat="1" customHeight="1"/>
    <row r="2215" customFormat="1" customHeight="1"/>
    <row r="2216" customFormat="1" customHeight="1"/>
    <row r="2217" customFormat="1" customHeight="1"/>
    <row r="2218" customFormat="1" customHeight="1"/>
    <row r="2219" customFormat="1" customHeight="1"/>
    <row r="2220" customFormat="1" customHeight="1"/>
    <row r="2221" customFormat="1" customHeight="1"/>
    <row r="2222" customFormat="1" customHeight="1"/>
    <row r="2223" customFormat="1" customHeight="1"/>
    <row r="2224" customFormat="1" customHeight="1"/>
    <row r="2225" customFormat="1" customHeight="1"/>
    <row r="2226" customFormat="1" customHeight="1"/>
    <row r="2227" customFormat="1" customHeight="1"/>
    <row r="2228" customFormat="1" customHeight="1"/>
    <row r="2229" customFormat="1" customHeight="1"/>
    <row r="2230" customFormat="1" customHeight="1"/>
    <row r="2231" customFormat="1" customHeight="1"/>
    <row r="2232" customFormat="1" customHeight="1"/>
    <row r="2233" customFormat="1" customHeight="1"/>
    <row r="2234" customFormat="1" customHeight="1"/>
    <row r="2235" customFormat="1" customHeight="1"/>
    <row r="2236" customFormat="1" customHeight="1"/>
    <row r="2237" customFormat="1" customHeight="1"/>
    <row r="2238" customFormat="1" customHeight="1"/>
    <row r="2239" customFormat="1" customHeight="1"/>
    <row r="2240" customFormat="1" customHeight="1"/>
    <row r="2241" customFormat="1" customHeight="1"/>
    <row r="2242" customFormat="1" customHeight="1"/>
    <row r="2243" customFormat="1" customHeight="1"/>
    <row r="2244" customFormat="1" customHeight="1"/>
    <row r="2245" customFormat="1" customHeight="1"/>
    <row r="2246" customFormat="1" customHeight="1"/>
    <row r="2247" customFormat="1" customHeight="1"/>
    <row r="2248" customFormat="1" customHeight="1"/>
    <row r="2249" customFormat="1" customHeight="1"/>
    <row r="2250" customFormat="1" customHeight="1"/>
    <row r="2251" customFormat="1" customHeight="1"/>
    <row r="2252" customFormat="1" customHeight="1"/>
    <row r="2253" customFormat="1" customHeight="1"/>
    <row r="2254" customFormat="1" customHeight="1"/>
    <row r="2255" customFormat="1" customHeight="1"/>
    <row r="2256" customFormat="1" customHeight="1"/>
    <row r="2257" customFormat="1" customHeight="1"/>
    <row r="2258" customFormat="1" customHeight="1"/>
    <row r="2259" customFormat="1" customHeight="1"/>
    <row r="2260" customFormat="1" customHeight="1"/>
    <row r="2261" customFormat="1" customHeight="1"/>
    <row r="2262" customFormat="1" customHeight="1"/>
    <row r="2263" customFormat="1" customHeight="1"/>
    <row r="2264" customFormat="1" customHeight="1"/>
    <row r="2265" customFormat="1" customHeight="1"/>
    <row r="2266" customFormat="1" customHeight="1"/>
    <row r="2267" customFormat="1" customHeight="1"/>
    <row r="2268" customFormat="1" customHeight="1"/>
    <row r="2269" customFormat="1" customHeight="1"/>
    <row r="2270" customFormat="1" customHeight="1"/>
    <row r="2271" customFormat="1" customHeight="1"/>
    <row r="2272" customFormat="1" customHeight="1"/>
    <row r="2273" customFormat="1" customHeight="1"/>
    <row r="2274" customFormat="1" customHeight="1"/>
    <row r="2275" customFormat="1" customHeight="1"/>
    <row r="2276" customFormat="1" customHeight="1"/>
    <row r="2277" customFormat="1" customHeight="1"/>
    <row r="2278" customFormat="1" customHeight="1"/>
    <row r="2279" customFormat="1" customHeight="1"/>
    <row r="2280" customFormat="1" customHeight="1"/>
    <row r="2281" customFormat="1" customHeight="1"/>
    <row r="2282" customFormat="1" customHeight="1"/>
    <row r="2283" customFormat="1" customHeight="1"/>
    <row r="2284" customFormat="1" customHeight="1"/>
    <row r="2285" customFormat="1" customHeight="1"/>
    <row r="2286" customFormat="1" customHeight="1"/>
    <row r="2287" customFormat="1" customHeight="1"/>
    <row r="2288" customFormat="1" customHeight="1"/>
    <row r="2289" customFormat="1" customHeight="1"/>
    <row r="2290" customFormat="1" customHeight="1"/>
    <row r="2291" customFormat="1" customHeight="1"/>
    <row r="2292" customFormat="1" customHeight="1"/>
    <row r="2293" customFormat="1" customHeight="1"/>
    <row r="2294" customFormat="1" customHeight="1"/>
    <row r="2295" customFormat="1" customHeight="1"/>
    <row r="2296" customFormat="1" customHeight="1"/>
    <row r="2297" customFormat="1" customHeight="1"/>
    <row r="2298" customFormat="1" customHeight="1"/>
    <row r="2299" customFormat="1" customHeight="1"/>
    <row r="2300" customFormat="1" customHeight="1"/>
    <row r="2301" customFormat="1" customHeight="1"/>
    <row r="2302" customFormat="1" customHeight="1"/>
    <row r="2303" customFormat="1" customHeight="1"/>
    <row r="2304" customFormat="1" customHeight="1"/>
    <row r="2305" customFormat="1" customHeight="1"/>
    <row r="2306" customFormat="1" customHeight="1"/>
    <row r="2307" customFormat="1" customHeight="1"/>
    <row r="2308" customFormat="1" customHeight="1"/>
    <row r="2309" customFormat="1" customHeight="1"/>
    <row r="2310" customFormat="1" customHeight="1"/>
    <row r="2311" customFormat="1" customHeight="1"/>
    <row r="2312" customFormat="1" customHeight="1"/>
    <row r="2313" customFormat="1" customHeight="1"/>
    <row r="2314" customFormat="1" customHeight="1"/>
    <row r="2315" customFormat="1" customHeight="1"/>
    <row r="2316" customFormat="1" customHeight="1"/>
    <row r="2317" customFormat="1" customHeight="1"/>
    <row r="2318" customFormat="1" customHeight="1"/>
    <row r="2319" customFormat="1" customHeight="1"/>
    <row r="2320" customFormat="1" customHeight="1"/>
    <row r="2321" customFormat="1" customHeight="1"/>
    <row r="2322" customFormat="1" customHeight="1"/>
    <row r="2323" customFormat="1" customHeight="1"/>
    <row r="2324" customFormat="1" customHeight="1"/>
    <row r="2325" customFormat="1" customHeight="1"/>
    <row r="2326" customFormat="1" customHeight="1"/>
    <row r="2327" customFormat="1" customHeight="1"/>
    <row r="2328" customFormat="1" customHeight="1"/>
    <row r="2329" customFormat="1" customHeight="1"/>
    <row r="2330" customFormat="1" customHeight="1"/>
    <row r="2331" customFormat="1" customHeight="1"/>
    <row r="2332" customFormat="1" customHeight="1"/>
    <row r="2333" customFormat="1" customHeight="1"/>
    <row r="2334" customFormat="1" customHeight="1"/>
    <row r="2335" customFormat="1" customHeight="1"/>
    <row r="2336" customFormat="1" customHeight="1"/>
    <row r="2337" customFormat="1" customHeight="1"/>
    <row r="2338" customFormat="1" customHeight="1"/>
    <row r="2339" customFormat="1" customHeight="1"/>
    <row r="2340" customFormat="1" customHeight="1"/>
    <row r="2341" customFormat="1" customHeight="1"/>
    <row r="2342" customFormat="1" customHeight="1"/>
    <row r="2343" customFormat="1" customHeight="1"/>
    <row r="2344" customFormat="1" customHeight="1"/>
    <row r="2345" customFormat="1" customHeight="1"/>
    <row r="2346" customFormat="1" customHeight="1"/>
    <row r="2347" customFormat="1" customHeight="1"/>
    <row r="2348" customFormat="1" customHeight="1"/>
    <row r="2349" customFormat="1" customHeight="1"/>
    <row r="2350" customFormat="1" customHeight="1"/>
    <row r="2351" customFormat="1" customHeight="1"/>
    <row r="2352" customFormat="1" customHeight="1"/>
    <row r="2353" customFormat="1" customHeight="1"/>
    <row r="2354" customFormat="1" customHeight="1"/>
    <row r="2355" customFormat="1" customHeight="1"/>
    <row r="2356" customFormat="1" customHeight="1"/>
    <row r="2357" customFormat="1" customHeight="1"/>
    <row r="2358" customFormat="1" customHeight="1"/>
    <row r="2359" customFormat="1" customHeight="1"/>
    <row r="2360" customFormat="1" customHeight="1"/>
    <row r="2361" customFormat="1" customHeight="1"/>
    <row r="2362" customFormat="1" customHeight="1"/>
    <row r="2363" customFormat="1" customHeight="1"/>
    <row r="2364" customFormat="1" customHeight="1"/>
    <row r="2365" customFormat="1" customHeight="1"/>
    <row r="2366" customFormat="1" customHeight="1"/>
    <row r="2367" customFormat="1" customHeight="1"/>
    <row r="2368" customFormat="1" customHeight="1"/>
    <row r="2369" customFormat="1" customHeight="1"/>
    <row r="2370" customFormat="1" customHeight="1"/>
    <row r="2371" customFormat="1" customHeight="1"/>
    <row r="2372" customFormat="1" customHeight="1"/>
    <row r="2373" customFormat="1" customHeight="1"/>
    <row r="2374" customFormat="1" customHeight="1"/>
    <row r="2375" customFormat="1" customHeight="1"/>
    <row r="2376" customFormat="1" customHeight="1"/>
    <row r="2377" customFormat="1" customHeight="1"/>
    <row r="2378" customFormat="1" customHeight="1"/>
    <row r="2379" customFormat="1" customHeight="1"/>
    <row r="2380" customFormat="1" customHeight="1"/>
    <row r="2381" customFormat="1" customHeight="1"/>
    <row r="2382" customFormat="1" customHeight="1"/>
    <row r="2383" customFormat="1" customHeight="1"/>
    <row r="2384" customFormat="1" customHeight="1"/>
    <row r="2385" customFormat="1" customHeight="1"/>
    <row r="2386" customFormat="1" customHeight="1"/>
    <row r="2387" customFormat="1" customHeight="1"/>
    <row r="2388" customFormat="1" customHeight="1"/>
    <row r="2389" customFormat="1" customHeight="1"/>
    <row r="2390" customFormat="1" customHeight="1"/>
    <row r="2391" customFormat="1" customHeight="1"/>
    <row r="2392" customFormat="1" customHeight="1"/>
    <row r="2393" customFormat="1" customHeight="1"/>
    <row r="2394" customFormat="1" customHeight="1"/>
    <row r="2395" customFormat="1" customHeight="1"/>
    <row r="2396" customFormat="1" customHeight="1"/>
    <row r="2397" customFormat="1" customHeight="1"/>
    <row r="2398" customFormat="1" customHeight="1"/>
    <row r="2399" customFormat="1" customHeight="1"/>
    <row r="2400" customFormat="1" customHeight="1"/>
    <row r="2401" customFormat="1" customHeight="1"/>
    <row r="2402" customFormat="1" customHeight="1"/>
    <row r="2403" customFormat="1" customHeight="1"/>
    <row r="2404" customFormat="1" customHeight="1"/>
    <row r="2405" customFormat="1" customHeight="1"/>
    <row r="2406" customFormat="1" customHeight="1"/>
    <row r="2407" customFormat="1" customHeight="1"/>
    <row r="2408" customFormat="1" customHeight="1"/>
    <row r="2409" customFormat="1" customHeight="1"/>
    <row r="2410" customFormat="1" customHeight="1"/>
    <row r="2411" customFormat="1" customHeight="1"/>
    <row r="2412" customFormat="1" customHeight="1"/>
    <row r="2413" customFormat="1" customHeight="1"/>
    <row r="2414" customFormat="1" customHeight="1"/>
    <row r="2415" customFormat="1" customHeight="1"/>
    <row r="2416" customFormat="1" customHeight="1"/>
    <row r="2417" customFormat="1" customHeight="1"/>
    <row r="2418" customFormat="1" customHeight="1"/>
    <row r="2419" customFormat="1" customHeight="1"/>
    <row r="2420" customFormat="1" customHeight="1"/>
    <row r="2421" customFormat="1" customHeight="1"/>
    <row r="2422" customFormat="1" customHeight="1"/>
    <row r="2423" customFormat="1" customHeight="1"/>
    <row r="2424" customFormat="1" customHeight="1"/>
    <row r="2425" customFormat="1" customHeight="1"/>
    <row r="2426" customFormat="1" customHeight="1"/>
    <row r="2427" customFormat="1" customHeight="1"/>
    <row r="2428" customFormat="1" customHeight="1"/>
    <row r="2429" customFormat="1" customHeight="1"/>
    <row r="2430" customFormat="1" customHeight="1"/>
    <row r="2431" customFormat="1" customHeight="1"/>
    <row r="2432" customFormat="1" customHeight="1"/>
    <row r="2433" customFormat="1" customHeight="1"/>
    <row r="2434" customFormat="1" customHeight="1"/>
    <row r="2435" customFormat="1" customHeight="1"/>
    <row r="2436" customFormat="1" customHeight="1"/>
    <row r="2437" customFormat="1" customHeight="1"/>
    <row r="2438" customFormat="1" customHeight="1"/>
    <row r="2439" customFormat="1" customHeight="1"/>
    <row r="2440" customFormat="1" customHeight="1"/>
    <row r="2441" customFormat="1" customHeight="1"/>
    <row r="2442" customFormat="1" customHeight="1"/>
    <row r="2443" customFormat="1" customHeight="1"/>
    <row r="2444" customFormat="1" customHeight="1"/>
    <row r="2445" customFormat="1" customHeight="1"/>
    <row r="2446" customFormat="1" customHeight="1"/>
    <row r="2447" customFormat="1" customHeight="1"/>
    <row r="2448" customFormat="1" customHeight="1"/>
    <row r="2449" customFormat="1" customHeight="1"/>
    <row r="2450" customFormat="1" customHeight="1"/>
    <row r="2451" customFormat="1" customHeight="1"/>
    <row r="2452" customFormat="1" customHeight="1"/>
    <row r="2453" customFormat="1" customHeight="1"/>
    <row r="2454" customFormat="1" customHeight="1"/>
    <row r="2455" customFormat="1" customHeight="1"/>
    <row r="2456" customFormat="1" customHeight="1"/>
    <row r="2457" customFormat="1" customHeight="1"/>
    <row r="2458" customFormat="1" customHeight="1"/>
    <row r="2459" customFormat="1" customHeight="1"/>
    <row r="2460" customFormat="1" customHeight="1"/>
    <row r="2461" customFormat="1" customHeight="1"/>
    <row r="2462" customFormat="1" customHeight="1"/>
    <row r="2463" customFormat="1" customHeight="1"/>
    <row r="2464" customFormat="1" customHeight="1"/>
    <row r="2465" customFormat="1" customHeight="1"/>
    <row r="2466" customFormat="1" customHeight="1"/>
    <row r="2467" customFormat="1" customHeight="1"/>
    <row r="2468" customFormat="1" customHeight="1"/>
    <row r="2469" customFormat="1" customHeight="1"/>
    <row r="2470" customFormat="1" customHeight="1"/>
    <row r="2471" customFormat="1" customHeight="1"/>
    <row r="2472" customFormat="1" customHeight="1"/>
    <row r="2473" customFormat="1" customHeight="1"/>
    <row r="2474" customFormat="1" customHeight="1"/>
    <row r="2475" customFormat="1" customHeight="1"/>
    <row r="2476" customFormat="1" customHeight="1"/>
    <row r="2477" customFormat="1" customHeight="1"/>
    <row r="2478" customFormat="1" customHeight="1"/>
    <row r="2479" customFormat="1" customHeight="1"/>
    <row r="2480" customFormat="1" customHeight="1"/>
    <row r="2481" customFormat="1" customHeight="1"/>
    <row r="2482" customFormat="1" customHeight="1"/>
    <row r="2483" customFormat="1" customHeight="1"/>
    <row r="2484" customFormat="1" customHeight="1"/>
    <row r="2485" customFormat="1" customHeight="1"/>
    <row r="2486" customFormat="1" customHeight="1"/>
    <row r="2487" customFormat="1" customHeight="1"/>
    <row r="2488" customFormat="1" customHeight="1"/>
    <row r="2489" customFormat="1" customHeight="1"/>
    <row r="2490" customFormat="1" customHeight="1"/>
    <row r="2491" customFormat="1" customHeight="1"/>
    <row r="2492" customFormat="1" customHeight="1"/>
    <row r="2493" customFormat="1" customHeight="1"/>
    <row r="2494" customFormat="1" customHeight="1"/>
    <row r="2495" customFormat="1" customHeight="1"/>
    <row r="2496" customFormat="1" customHeight="1"/>
    <row r="2497" customFormat="1" customHeight="1"/>
    <row r="2498" customFormat="1" customHeight="1"/>
    <row r="2499" customFormat="1" customHeight="1"/>
    <row r="2500" customFormat="1" customHeight="1"/>
    <row r="2501" customFormat="1" customHeight="1"/>
    <row r="2502" customFormat="1" customHeight="1"/>
    <row r="2503" customFormat="1" customHeight="1"/>
    <row r="2504" customFormat="1" customHeight="1"/>
    <row r="2505" customFormat="1" customHeight="1"/>
    <row r="2506" customFormat="1" customHeight="1"/>
    <row r="2507" customFormat="1" customHeight="1"/>
    <row r="2508" customFormat="1" customHeight="1"/>
    <row r="2509" customFormat="1" customHeight="1"/>
    <row r="2510" customFormat="1" customHeight="1"/>
    <row r="2511" customFormat="1" customHeight="1"/>
    <row r="2512" customFormat="1" customHeight="1"/>
    <row r="2513" customFormat="1" customHeight="1"/>
    <row r="2514" customFormat="1" customHeight="1"/>
    <row r="2515" customFormat="1" customHeight="1"/>
    <row r="2516" customFormat="1" customHeight="1"/>
    <row r="2517" customFormat="1" customHeight="1"/>
    <row r="2518" customFormat="1" customHeight="1"/>
    <row r="2519" customFormat="1" customHeight="1"/>
    <row r="2520" customFormat="1" customHeight="1"/>
    <row r="2521" customFormat="1" customHeight="1"/>
    <row r="2522" customFormat="1" customHeight="1"/>
    <row r="2523" customFormat="1" customHeight="1"/>
    <row r="2524" customFormat="1" customHeight="1"/>
    <row r="2525" customFormat="1" customHeight="1"/>
    <row r="2526" customFormat="1" customHeight="1"/>
    <row r="2527" customFormat="1" customHeight="1"/>
    <row r="2528" customFormat="1" customHeight="1"/>
    <row r="2529" customFormat="1" customHeight="1"/>
    <row r="2530" customFormat="1" customHeight="1"/>
    <row r="2531" customFormat="1" customHeight="1"/>
    <row r="2532" customFormat="1" customHeight="1"/>
    <row r="2533" customFormat="1" customHeight="1"/>
    <row r="2534" customFormat="1" customHeight="1"/>
    <row r="2535" customFormat="1" customHeight="1"/>
    <row r="2536" customFormat="1" customHeight="1"/>
    <row r="2537" customFormat="1" customHeight="1"/>
    <row r="2538" customFormat="1" customHeight="1"/>
    <row r="2539" customFormat="1" customHeight="1"/>
    <row r="2540" customFormat="1" customHeight="1"/>
    <row r="2541" customFormat="1" customHeight="1"/>
    <row r="2542" customFormat="1" customHeight="1"/>
    <row r="2543" customFormat="1" customHeight="1"/>
    <row r="2544" customFormat="1" customHeight="1"/>
    <row r="2545" customFormat="1" customHeight="1"/>
    <row r="2546" customFormat="1" customHeight="1"/>
    <row r="2547" customFormat="1" customHeight="1"/>
    <row r="2548" customFormat="1" customHeight="1"/>
    <row r="2549" customFormat="1" customHeight="1"/>
    <row r="2550" customFormat="1" customHeight="1"/>
    <row r="2551" customFormat="1" customHeight="1"/>
    <row r="2552" customFormat="1" customHeight="1"/>
    <row r="2553" customFormat="1" customHeight="1"/>
    <row r="2554" customFormat="1" customHeight="1"/>
    <row r="2555" customFormat="1" customHeight="1"/>
    <row r="2556" customFormat="1" customHeight="1"/>
    <row r="2557" customFormat="1" customHeight="1"/>
    <row r="2558" customFormat="1" customHeight="1"/>
    <row r="2559" customFormat="1" customHeight="1"/>
    <row r="2560" customFormat="1" customHeight="1"/>
    <row r="2561" customFormat="1" customHeight="1"/>
    <row r="2562" customFormat="1" customHeight="1"/>
    <row r="2563" customFormat="1" customHeight="1"/>
    <row r="2564" customFormat="1" customHeight="1"/>
    <row r="2565" customFormat="1" customHeight="1"/>
    <row r="2566" customFormat="1" customHeight="1"/>
    <row r="2567" customFormat="1" customHeight="1"/>
    <row r="2568" customFormat="1" customHeight="1"/>
    <row r="2569" customFormat="1" customHeight="1"/>
    <row r="2570" customFormat="1" customHeight="1"/>
    <row r="2571" customFormat="1" customHeight="1"/>
    <row r="2572" customFormat="1" customHeight="1"/>
    <row r="2573" customFormat="1" customHeight="1"/>
    <row r="2574" customFormat="1" customHeight="1"/>
    <row r="2575" customFormat="1" customHeight="1"/>
    <row r="2576" customFormat="1" customHeight="1"/>
    <row r="2577" customFormat="1" customHeight="1"/>
    <row r="2578" customFormat="1" customHeight="1"/>
    <row r="2579" customFormat="1" customHeight="1"/>
    <row r="2580" customFormat="1" customHeight="1"/>
    <row r="2581" customFormat="1" customHeight="1"/>
    <row r="2582" customFormat="1" customHeight="1"/>
    <row r="2583" customFormat="1" customHeight="1"/>
    <row r="2584" customFormat="1" customHeight="1"/>
    <row r="2585" customFormat="1" customHeight="1"/>
    <row r="2586" customFormat="1" customHeight="1"/>
    <row r="2587" customFormat="1" customHeight="1"/>
    <row r="2588" customFormat="1" customHeight="1"/>
    <row r="2589" customFormat="1" customHeight="1"/>
    <row r="2590" customFormat="1" customHeight="1"/>
    <row r="2591" customFormat="1" customHeight="1"/>
    <row r="2592" customFormat="1" customHeight="1"/>
    <row r="2593" customFormat="1" customHeight="1"/>
    <row r="2594" customFormat="1" customHeight="1"/>
    <row r="2595" customFormat="1" customHeight="1"/>
    <row r="2596" customFormat="1" customHeight="1"/>
    <row r="2597" customFormat="1" customHeight="1"/>
    <row r="2598" customFormat="1" customHeight="1"/>
    <row r="2599" customFormat="1" customHeight="1"/>
    <row r="2600" customFormat="1" customHeight="1"/>
    <row r="2601" customFormat="1" customHeight="1"/>
    <row r="2602" customFormat="1" customHeight="1"/>
    <row r="2603" customFormat="1" customHeight="1"/>
    <row r="2604" customFormat="1" customHeight="1"/>
    <row r="2605" customFormat="1" customHeight="1"/>
    <row r="2606" customFormat="1" customHeight="1"/>
    <row r="2607" customFormat="1" customHeight="1"/>
    <row r="2608" customFormat="1" customHeight="1"/>
    <row r="2609" customFormat="1" customHeight="1"/>
    <row r="2610" customFormat="1" customHeight="1"/>
    <row r="2611" customFormat="1" customHeight="1"/>
    <row r="2612" customFormat="1" customHeight="1"/>
    <row r="2613" customFormat="1" customHeight="1"/>
    <row r="2614" customFormat="1" customHeight="1"/>
    <row r="2615" customFormat="1" customHeight="1"/>
    <row r="2616" customFormat="1" customHeight="1"/>
    <row r="2617" customFormat="1" customHeight="1"/>
    <row r="2618" customFormat="1" customHeight="1"/>
    <row r="2619" customFormat="1" customHeight="1"/>
    <row r="2620" customFormat="1" customHeight="1"/>
    <row r="2621" customFormat="1" customHeight="1"/>
    <row r="2622" customFormat="1" customHeight="1"/>
    <row r="2623" customFormat="1" customHeight="1"/>
    <row r="2624" customFormat="1" customHeight="1"/>
    <row r="2625" customFormat="1" customHeight="1"/>
    <row r="2626" customFormat="1" customHeight="1"/>
    <row r="2627" customFormat="1" customHeight="1"/>
    <row r="2628" customFormat="1" customHeight="1"/>
    <row r="2629" customFormat="1" customHeight="1"/>
    <row r="2630" customFormat="1" customHeight="1"/>
    <row r="2631" customFormat="1" customHeight="1"/>
    <row r="2632" customFormat="1" customHeight="1"/>
    <row r="2633" customFormat="1" customHeight="1"/>
    <row r="2634" customFormat="1" customHeight="1"/>
    <row r="2635" customFormat="1" customHeight="1"/>
    <row r="2636" customFormat="1" customHeight="1"/>
    <row r="2637" customFormat="1" customHeight="1"/>
    <row r="2638" customFormat="1" customHeight="1"/>
    <row r="2639" customFormat="1" customHeight="1"/>
    <row r="2640" customFormat="1" customHeight="1"/>
    <row r="2641" customFormat="1" customHeight="1"/>
    <row r="2642" customFormat="1" customHeight="1"/>
    <row r="2643" customFormat="1" customHeight="1"/>
    <row r="2644" customFormat="1" customHeight="1"/>
    <row r="2645" customFormat="1" customHeight="1"/>
    <row r="2646" customFormat="1" customHeight="1"/>
    <row r="2647" customFormat="1" customHeight="1"/>
    <row r="2648" customFormat="1" customHeight="1"/>
    <row r="2649" customFormat="1" customHeight="1"/>
    <row r="2650" customFormat="1" customHeight="1"/>
    <row r="2651" customFormat="1" customHeight="1"/>
    <row r="2652" customFormat="1" customHeight="1"/>
    <row r="2653" customFormat="1" customHeight="1"/>
    <row r="2654" customFormat="1" customHeight="1"/>
    <row r="2655" customFormat="1" customHeight="1"/>
    <row r="2656" customFormat="1" customHeight="1"/>
    <row r="2657" customFormat="1" customHeight="1"/>
    <row r="2658" customFormat="1" customHeight="1"/>
    <row r="2659" customFormat="1" customHeight="1"/>
    <row r="2660" customFormat="1" customHeight="1"/>
    <row r="2661" customFormat="1" customHeight="1"/>
    <row r="2662" customFormat="1" customHeight="1"/>
    <row r="2663" customFormat="1" customHeight="1"/>
    <row r="2664" customFormat="1" customHeight="1"/>
    <row r="2665" customFormat="1" customHeight="1"/>
    <row r="2666" customFormat="1" customHeight="1"/>
    <row r="2667" customFormat="1" customHeight="1"/>
    <row r="2668" customFormat="1" customHeight="1"/>
    <row r="2669" customFormat="1" customHeight="1"/>
    <row r="2670" customFormat="1" customHeight="1"/>
    <row r="2671" customFormat="1" customHeight="1"/>
    <row r="2672" customFormat="1" customHeight="1"/>
    <row r="2673" customFormat="1" customHeight="1"/>
    <row r="2674" customFormat="1" customHeight="1"/>
    <row r="2675" customFormat="1" customHeight="1"/>
    <row r="2676" customFormat="1" customHeight="1"/>
    <row r="2677" customFormat="1" customHeight="1"/>
    <row r="2678" customFormat="1" customHeight="1"/>
    <row r="2679" customFormat="1" customHeight="1"/>
    <row r="2680" customFormat="1" customHeight="1"/>
    <row r="2681" customFormat="1" customHeight="1"/>
    <row r="2682" customFormat="1" customHeight="1"/>
    <row r="2683" customFormat="1" customHeight="1"/>
    <row r="2684" customFormat="1" customHeight="1"/>
    <row r="2685" customFormat="1" customHeight="1"/>
    <row r="2686" customFormat="1" customHeight="1"/>
    <row r="2687" customFormat="1" customHeight="1"/>
    <row r="2688" customFormat="1" customHeight="1"/>
    <row r="2689" customFormat="1" customHeight="1"/>
    <row r="2690" customFormat="1" customHeight="1"/>
    <row r="2691" customFormat="1" customHeight="1"/>
    <row r="2692" customFormat="1" customHeight="1"/>
    <row r="2693" customFormat="1" customHeight="1"/>
    <row r="2694" customFormat="1" customHeight="1"/>
    <row r="2695" customFormat="1" customHeight="1"/>
    <row r="2696" customFormat="1" customHeight="1"/>
    <row r="2697" customFormat="1" customHeight="1"/>
    <row r="2698" customFormat="1" customHeight="1"/>
    <row r="2699" customFormat="1" customHeight="1"/>
    <row r="2700" customFormat="1" customHeight="1"/>
    <row r="2701" customFormat="1" customHeight="1"/>
    <row r="2702" customFormat="1" customHeight="1"/>
    <row r="2703" customFormat="1" customHeight="1"/>
    <row r="2704" customFormat="1" customHeight="1"/>
    <row r="2705" customFormat="1" customHeight="1"/>
    <row r="2706" customFormat="1" customHeight="1"/>
    <row r="2707" customFormat="1" customHeight="1"/>
    <row r="2708" customFormat="1" customHeight="1"/>
    <row r="2709" customFormat="1" customHeight="1"/>
    <row r="2710" customFormat="1" customHeight="1"/>
    <row r="2711" customFormat="1" customHeight="1"/>
    <row r="2712" customFormat="1" customHeight="1"/>
    <row r="2713" customFormat="1" customHeight="1"/>
    <row r="2714" customFormat="1" customHeight="1"/>
    <row r="2715" customFormat="1" customHeight="1"/>
    <row r="2716" customFormat="1" customHeight="1"/>
    <row r="2717" customFormat="1" customHeight="1"/>
    <row r="2718" customFormat="1" customHeight="1"/>
    <row r="2719" customFormat="1" customHeight="1"/>
    <row r="2720" customFormat="1" customHeight="1"/>
    <row r="2721" customFormat="1" customHeight="1"/>
    <row r="2722" customFormat="1" customHeight="1"/>
    <row r="2723" customFormat="1" customHeight="1"/>
    <row r="2724" customFormat="1" customHeight="1"/>
    <row r="2725" customFormat="1" customHeight="1"/>
    <row r="2726" customFormat="1" customHeight="1"/>
    <row r="2727" customFormat="1" customHeight="1"/>
    <row r="2728" customFormat="1" customHeight="1"/>
    <row r="2729" customFormat="1" customHeight="1"/>
    <row r="2730" customFormat="1" customHeight="1"/>
    <row r="2731" customFormat="1" customHeight="1"/>
    <row r="2732" customFormat="1" customHeight="1"/>
    <row r="2733" customFormat="1" customHeight="1"/>
    <row r="2734" customFormat="1" customHeight="1"/>
    <row r="2735" customFormat="1" customHeight="1"/>
    <row r="2736" customFormat="1" customHeight="1"/>
    <row r="2737" customFormat="1" customHeight="1"/>
    <row r="2738" customFormat="1" customHeight="1"/>
    <row r="2739" customFormat="1" customHeight="1"/>
    <row r="2740" customFormat="1" customHeight="1"/>
    <row r="2741" customFormat="1" customHeight="1"/>
    <row r="2742" customFormat="1" customHeight="1"/>
    <row r="2743" customFormat="1" customHeight="1"/>
    <row r="2744" customFormat="1" customHeight="1"/>
    <row r="2745" customFormat="1" customHeight="1"/>
    <row r="2746" customFormat="1" customHeight="1"/>
    <row r="2747" customFormat="1" customHeight="1"/>
    <row r="2748" customFormat="1" customHeight="1"/>
    <row r="2749" customFormat="1" customHeight="1"/>
    <row r="2750" customFormat="1" customHeight="1"/>
    <row r="2751" customFormat="1" customHeight="1"/>
    <row r="2752" customFormat="1" customHeight="1"/>
    <row r="2753" customFormat="1" customHeight="1"/>
    <row r="2754" customFormat="1" customHeight="1"/>
    <row r="2755" customFormat="1" customHeight="1"/>
    <row r="2756" customFormat="1" customHeight="1"/>
    <row r="2757" customFormat="1" customHeight="1"/>
    <row r="2758" customFormat="1" customHeight="1"/>
    <row r="2759" customFormat="1" customHeight="1"/>
    <row r="2760" customFormat="1" customHeight="1"/>
    <row r="2761" customFormat="1" customHeight="1"/>
    <row r="2762" customFormat="1" customHeight="1"/>
    <row r="2763" customFormat="1" customHeight="1"/>
    <row r="2764" customFormat="1" customHeight="1"/>
    <row r="2765" customFormat="1" customHeight="1"/>
    <row r="2766" customFormat="1" customHeight="1"/>
    <row r="2767" customFormat="1" customHeight="1"/>
    <row r="2768" customFormat="1" customHeight="1"/>
    <row r="2769" customFormat="1" customHeight="1"/>
    <row r="2770" customFormat="1" customHeight="1"/>
    <row r="2771" customFormat="1" customHeight="1"/>
    <row r="2772" customFormat="1" customHeight="1"/>
    <row r="2773" customFormat="1" customHeight="1"/>
    <row r="2774" customFormat="1" customHeight="1"/>
    <row r="2775" customFormat="1" customHeight="1"/>
    <row r="2776" customFormat="1" customHeight="1"/>
    <row r="2777" customFormat="1" customHeight="1"/>
    <row r="2778" customFormat="1" customHeight="1"/>
    <row r="2779" customFormat="1" customHeight="1"/>
    <row r="2780" customFormat="1" customHeight="1"/>
    <row r="2781" customFormat="1" customHeight="1"/>
    <row r="2782" customFormat="1" customHeight="1"/>
    <row r="2783" customFormat="1" customHeight="1"/>
    <row r="2784" customFormat="1" customHeight="1"/>
    <row r="2785" customFormat="1" customHeight="1"/>
    <row r="2786" customFormat="1" customHeight="1"/>
    <row r="2787" customFormat="1" customHeight="1"/>
    <row r="2788" customFormat="1" customHeight="1"/>
    <row r="2789" customFormat="1" customHeight="1"/>
    <row r="2790" customFormat="1" customHeight="1"/>
    <row r="2791" customFormat="1" customHeight="1"/>
    <row r="2792" customFormat="1" customHeight="1"/>
    <row r="2793" customFormat="1" customHeight="1"/>
    <row r="2794" customFormat="1" customHeight="1"/>
    <row r="2795" customFormat="1" customHeight="1"/>
    <row r="2796" customFormat="1" customHeight="1"/>
    <row r="2797" customFormat="1" customHeight="1"/>
    <row r="2798" customFormat="1" customHeight="1"/>
    <row r="2799" customFormat="1" customHeight="1"/>
    <row r="2800" customFormat="1" customHeight="1"/>
    <row r="2801" customFormat="1" customHeight="1"/>
    <row r="2802" customFormat="1" customHeight="1"/>
    <row r="2803" customFormat="1" customHeight="1"/>
    <row r="2804" customFormat="1" customHeight="1"/>
    <row r="2805" customFormat="1" customHeight="1"/>
    <row r="2806" customFormat="1" customHeight="1"/>
    <row r="2807" customFormat="1" customHeight="1"/>
    <row r="2808" customFormat="1" customHeight="1"/>
    <row r="2809" customFormat="1" customHeight="1"/>
    <row r="2810" customFormat="1" customHeight="1"/>
    <row r="2811" customFormat="1" customHeight="1"/>
    <row r="2812" customFormat="1" customHeight="1"/>
    <row r="2813" customFormat="1" customHeight="1"/>
    <row r="2814" customFormat="1" customHeight="1"/>
    <row r="2815" customFormat="1" customHeight="1"/>
    <row r="2816" customFormat="1" customHeight="1"/>
    <row r="2817" customFormat="1" customHeight="1"/>
    <row r="2818" customFormat="1" customHeight="1"/>
    <row r="2819" customFormat="1" customHeight="1"/>
    <row r="2820" customFormat="1" customHeight="1"/>
    <row r="2821" customFormat="1" customHeight="1"/>
    <row r="2822" customFormat="1" customHeight="1"/>
    <row r="2823" customFormat="1" customHeight="1"/>
    <row r="2824" customFormat="1" customHeight="1"/>
    <row r="2825" customFormat="1" customHeight="1"/>
    <row r="2826" customFormat="1" customHeight="1"/>
    <row r="2827" customFormat="1" customHeight="1"/>
    <row r="2828" customFormat="1" customHeight="1"/>
    <row r="2829" customFormat="1" customHeight="1"/>
    <row r="2830" customFormat="1" customHeight="1"/>
    <row r="2831" customFormat="1" customHeight="1"/>
    <row r="2832" customFormat="1" customHeight="1"/>
    <row r="2833" customFormat="1" customHeight="1"/>
    <row r="2834" customFormat="1" customHeight="1"/>
    <row r="2835" customFormat="1" customHeight="1"/>
    <row r="2836" customFormat="1" customHeight="1"/>
    <row r="2837" customFormat="1" customHeight="1"/>
    <row r="2838" customFormat="1" customHeight="1"/>
    <row r="2839" customFormat="1" customHeight="1"/>
    <row r="2840" customFormat="1" customHeight="1"/>
    <row r="2841" customFormat="1" customHeight="1"/>
    <row r="2842" customFormat="1" customHeight="1"/>
    <row r="2843" customFormat="1" customHeight="1"/>
    <row r="2844" customFormat="1" customHeight="1"/>
    <row r="2845" customFormat="1" customHeight="1"/>
    <row r="2846" customFormat="1" customHeight="1"/>
    <row r="2847" customFormat="1" customHeight="1"/>
    <row r="2848" customFormat="1" customHeight="1"/>
    <row r="2849" customFormat="1" customHeight="1"/>
    <row r="2850" customFormat="1" customHeight="1"/>
    <row r="2851" customFormat="1" customHeight="1"/>
    <row r="2852" customFormat="1" customHeight="1"/>
    <row r="2853" customFormat="1" customHeight="1"/>
    <row r="2854" customFormat="1" customHeight="1"/>
    <row r="2855" customFormat="1" customHeight="1"/>
    <row r="2856" customFormat="1" customHeight="1"/>
    <row r="2857" customFormat="1" customHeight="1"/>
    <row r="2858" customFormat="1" customHeight="1"/>
    <row r="2859" customFormat="1" customHeight="1"/>
    <row r="2860" customFormat="1" customHeight="1"/>
    <row r="2861" customFormat="1" customHeight="1"/>
    <row r="2862" customFormat="1" customHeight="1"/>
    <row r="2863" customFormat="1" customHeight="1"/>
    <row r="2864" customFormat="1" customHeight="1"/>
    <row r="2865" customFormat="1" customHeight="1"/>
    <row r="2866" customFormat="1" customHeight="1"/>
    <row r="2867" customFormat="1" customHeight="1"/>
    <row r="2868" customFormat="1" customHeight="1"/>
    <row r="2869" customFormat="1" customHeight="1"/>
    <row r="2870" customFormat="1" customHeight="1"/>
    <row r="2871" customFormat="1" customHeight="1"/>
    <row r="2872" customFormat="1" customHeight="1"/>
    <row r="2873" customFormat="1" customHeight="1"/>
    <row r="2874" customFormat="1" customHeight="1"/>
    <row r="2875" customFormat="1" customHeight="1"/>
    <row r="2876" customFormat="1" customHeight="1"/>
    <row r="2877" customFormat="1" customHeight="1"/>
    <row r="2878" customFormat="1" customHeight="1"/>
    <row r="2879" customFormat="1" customHeight="1"/>
    <row r="2880" customFormat="1" customHeight="1"/>
    <row r="2881" customFormat="1" customHeight="1"/>
    <row r="2882" customFormat="1" customHeight="1"/>
    <row r="2883" customFormat="1" customHeight="1"/>
    <row r="2884" customFormat="1" customHeight="1"/>
    <row r="2885" customFormat="1" customHeight="1"/>
    <row r="2886" customFormat="1" customHeight="1"/>
    <row r="2887" customFormat="1" customHeight="1"/>
    <row r="2888" customFormat="1" customHeight="1"/>
    <row r="2889" customFormat="1" customHeight="1"/>
    <row r="2890" customFormat="1" customHeight="1"/>
    <row r="2891" customFormat="1" customHeight="1"/>
    <row r="2892" customFormat="1" customHeight="1"/>
    <row r="2893" customFormat="1" customHeight="1"/>
    <row r="2894" customFormat="1" customHeight="1"/>
    <row r="2895" customFormat="1" customHeight="1"/>
    <row r="2896" customFormat="1" customHeight="1"/>
    <row r="2897" customFormat="1" customHeight="1"/>
    <row r="2898" customFormat="1" customHeight="1"/>
    <row r="2899" customFormat="1" customHeight="1"/>
    <row r="2900" customFormat="1" customHeight="1"/>
    <row r="2901" customFormat="1" customHeight="1"/>
    <row r="2902" customFormat="1" customHeight="1"/>
    <row r="2903" customFormat="1" customHeight="1"/>
    <row r="2904" customFormat="1" customHeight="1"/>
    <row r="2905" customFormat="1" customHeight="1"/>
    <row r="2906" customFormat="1" customHeight="1"/>
    <row r="2907" customFormat="1" customHeight="1"/>
    <row r="2908" customFormat="1" customHeight="1"/>
    <row r="2909" customFormat="1" customHeight="1"/>
    <row r="2910" customFormat="1" customHeight="1"/>
    <row r="2911" customFormat="1" customHeight="1"/>
    <row r="2912" customFormat="1" customHeight="1"/>
    <row r="2913" customFormat="1" customHeight="1"/>
    <row r="2914" customFormat="1" customHeight="1"/>
    <row r="2915" customFormat="1" customHeight="1"/>
    <row r="2916" customFormat="1" customHeight="1"/>
    <row r="2917" customFormat="1" customHeight="1"/>
    <row r="2918" customFormat="1" customHeight="1"/>
    <row r="2919" customFormat="1" customHeight="1"/>
    <row r="2920" customFormat="1" customHeight="1"/>
    <row r="2921" customFormat="1" customHeight="1"/>
    <row r="2922" customFormat="1" customHeight="1"/>
    <row r="2923" customFormat="1" customHeight="1"/>
    <row r="2924" customFormat="1" customHeight="1"/>
    <row r="2925" customFormat="1" customHeight="1"/>
    <row r="2926" customFormat="1" customHeight="1"/>
    <row r="2927" customFormat="1" customHeight="1"/>
    <row r="2928" customFormat="1" customHeight="1"/>
    <row r="2929" customFormat="1" customHeight="1"/>
    <row r="2930" customFormat="1" customHeight="1"/>
    <row r="2931" customFormat="1" customHeight="1"/>
    <row r="2932" customFormat="1" customHeight="1"/>
    <row r="2933" customFormat="1" customHeight="1"/>
    <row r="2934" customFormat="1" customHeight="1"/>
    <row r="2935" customFormat="1" customHeight="1"/>
    <row r="2936" customFormat="1" customHeight="1"/>
    <row r="2937" customFormat="1" customHeight="1"/>
    <row r="2938" customFormat="1" customHeight="1"/>
    <row r="2939" customFormat="1" customHeight="1"/>
    <row r="2940" customFormat="1" customHeight="1"/>
    <row r="2941" customFormat="1" customHeight="1"/>
    <row r="2942" customFormat="1" customHeight="1"/>
    <row r="2943" customFormat="1" customHeight="1"/>
    <row r="2944" customFormat="1" customHeight="1"/>
    <row r="2945" customFormat="1" customHeight="1"/>
    <row r="2946" customFormat="1" customHeight="1"/>
    <row r="2947" customFormat="1" customHeight="1"/>
    <row r="2948" customFormat="1" customHeight="1"/>
    <row r="2949" customFormat="1" customHeight="1"/>
    <row r="2950" customFormat="1" customHeight="1"/>
    <row r="2951" customFormat="1" customHeight="1"/>
    <row r="2952" customFormat="1" customHeight="1"/>
    <row r="2953" customFormat="1" customHeight="1"/>
    <row r="2954" customFormat="1" customHeight="1"/>
    <row r="2955" customFormat="1" customHeight="1"/>
    <row r="2956" customFormat="1" customHeight="1"/>
    <row r="2957" customFormat="1" customHeight="1"/>
    <row r="2958" customFormat="1" customHeight="1"/>
    <row r="2959" customFormat="1" customHeight="1"/>
    <row r="2960" customFormat="1" customHeight="1"/>
    <row r="2961" customFormat="1" customHeight="1"/>
    <row r="2962" customFormat="1" customHeight="1"/>
    <row r="2963" customFormat="1" customHeight="1"/>
    <row r="2964" customFormat="1" customHeight="1"/>
    <row r="2965" customFormat="1" customHeight="1"/>
    <row r="2966" customFormat="1" customHeight="1"/>
    <row r="2967" customFormat="1" customHeight="1"/>
    <row r="2968" customFormat="1" customHeight="1"/>
    <row r="2969" customFormat="1" customHeight="1"/>
    <row r="2970" customFormat="1" customHeight="1"/>
    <row r="2971" customFormat="1" customHeight="1"/>
    <row r="2972" customFormat="1" customHeight="1"/>
    <row r="2973" customFormat="1" customHeight="1"/>
    <row r="2974" customFormat="1" customHeight="1"/>
    <row r="2975" customFormat="1" customHeight="1"/>
    <row r="2976" customFormat="1" customHeight="1"/>
    <row r="2977" customFormat="1" customHeight="1"/>
    <row r="2978" customFormat="1" customHeight="1"/>
    <row r="2979" customFormat="1" customHeight="1"/>
    <row r="2980" customFormat="1" customHeight="1"/>
    <row r="2981" customFormat="1" customHeight="1"/>
    <row r="2982" customFormat="1" customHeight="1"/>
    <row r="2983" customFormat="1" customHeight="1"/>
    <row r="2984" customFormat="1" customHeight="1"/>
    <row r="2985" customFormat="1" customHeight="1"/>
    <row r="2986" customFormat="1" customHeight="1"/>
    <row r="2987" customFormat="1" customHeight="1"/>
    <row r="2988" customFormat="1" customHeight="1"/>
    <row r="2989" customFormat="1" customHeight="1"/>
    <row r="2990" customFormat="1" customHeight="1"/>
    <row r="2991" customFormat="1" customHeight="1"/>
    <row r="2992" customFormat="1" customHeight="1"/>
    <row r="2993" customFormat="1" customHeight="1"/>
    <row r="2994" customFormat="1" customHeight="1"/>
    <row r="2995" customFormat="1" customHeight="1"/>
    <row r="2996" customFormat="1" customHeight="1"/>
    <row r="2997" customFormat="1" customHeight="1"/>
    <row r="2998" customFormat="1" customHeight="1"/>
    <row r="2999" customFormat="1" customHeight="1"/>
    <row r="3000" customFormat="1" customHeight="1"/>
    <row r="3001" customFormat="1" customHeight="1"/>
    <row r="3002" customFormat="1" customHeight="1"/>
    <row r="3003" customFormat="1" customHeight="1"/>
    <row r="3004" customFormat="1" customHeight="1"/>
    <row r="3005" customFormat="1" customHeight="1"/>
    <row r="3006" customFormat="1" customHeight="1"/>
    <row r="3007" customFormat="1" customHeight="1"/>
    <row r="3008" customFormat="1" customHeight="1"/>
    <row r="3009" customFormat="1" customHeight="1"/>
    <row r="3010" customFormat="1" customHeight="1"/>
    <row r="3011" customFormat="1" customHeight="1"/>
    <row r="3012" customFormat="1" customHeight="1"/>
    <row r="3013" customFormat="1" customHeight="1"/>
    <row r="3014" customFormat="1" customHeight="1"/>
    <row r="3015" customFormat="1" customHeight="1"/>
    <row r="3016" customFormat="1" customHeight="1"/>
    <row r="3017" customFormat="1" customHeight="1"/>
    <row r="3018" customFormat="1" customHeight="1"/>
    <row r="3019" customFormat="1" customHeight="1"/>
    <row r="3020" customFormat="1" customHeight="1"/>
    <row r="3021" customFormat="1" customHeight="1"/>
    <row r="3022" customFormat="1" customHeight="1"/>
    <row r="3023" customFormat="1" customHeight="1"/>
    <row r="3024" customFormat="1" customHeight="1"/>
    <row r="3025" customFormat="1" customHeight="1"/>
    <row r="3026" customFormat="1" customHeight="1"/>
    <row r="3027" customFormat="1" customHeight="1"/>
    <row r="3028" customFormat="1" customHeight="1"/>
    <row r="3029" customFormat="1" customHeight="1"/>
    <row r="3030" customFormat="1" customHeight="1"/>
    <row r="3031" customFormat="1" customHeight="1"/>
    <row r="3032" customFormat="1" customHeight="1"/>
    <row r="3033" customFormat="1" customHeight="1"/>
    <row r="3034" customFormat="1" customHeight="1"/>
    <row r="3035" customFormat="1" customHeight="1"/>
    <row r="3036" customFormat="1" customHeight="1"/>
    <row r="3037" customFormat="1" customHeight="1"/>
    <row r="3038" customFormat="1" customHeight="1"/>
    <row r="3039" customFormat="1" customHeight="1"/>
    <row r="3040" customFormat="1" customHeight="1"/>
    <row r="3041" customFormat="1" customHeight="1"/>
    <row r="3042" customFormat="1" customHeight="1"/>
    <row r="3043" customFormat="1" customHeight="1"/>
    <row r="3044" customFormat="1" customHeight="1"/>
    <row r="3045" customFormat="1" customHeight="1"/>
    <row r="3046" customFormat="1" customHeight="1"/>
    <row r="3047" customFormat="1" customHeight="1"/>
    <row r="3048" customFormat="1" customHeight="1"/>
    <row r="3049" customFormat="1" customHeight="1"/>
    <row r="3050" customFormat="1" customHeight="1"/>
    <row r="3051" customFormat="1" customHeight="1"/>
    <row r="3052" customFormat="1" customHeight="1"/>
    <row r="3053" customFormat="1" customHeight="1"/>
    <row r="3054" customFormat="1" customHeight="1"/>
    <row r="3055" customFormat="1" customHeight="1"/>
    <row r="3056" customFormat="1" customHeight="1"/>
    <row r="3057" customFormat="1" customHeight="1"/>
    <row r="3058" customFormat="1" customHeight="1"/>
    <row r="3059" customFormat="1" customHeight="1"/>
    <row r="3060" customFormat="1" customHeight="1"/>
    <row r="3061" customFormat="1" customHeight="1"/>
    <row r="3062" customFormat="1" customHeight="1"/>
    <row r="3063" customFormat="1" customHeight="1"/>
    <row r="3064" customFormat="1" customHeight="1"/>
    <row r="3065" customFormat="1" customHeight="1"/>
    <row r="3066" customFormat="1" customHeight="1"/>
    <row r="3067" customFormat="1" customHeight="1"/>
    <row r="3068" customFormat="1" customHeight="1"/>
    <row r="3069" customFormat="1" customHeight="1"/>
    <row r="3070" customFormat="1" customHeight="1"/>
    <row r="3071" customFormat="1" customHeight="1"/>
    <row r="3072" customFormat="1" customHeight="1"/>
    <row r="3073" customFormat="1" customHeight="1"/>
    <row r="3074" customFormat="1" customHeight="1"/>
    <row r="3075" customFormat="1" customHeight="1"/>
    <row r="3076" customFormat="1" customHeight="1"/>
    <row r="3077" customFormat="1" customHeight="1"/>
    <row r="3078" customFormat="1" customHeight="1"/>
    <row r="3079" customFormat="1" customHeight="1"/>
    <row r="3080" customFormat="1" customHeight="1"/>
    <row r="3081" customFormat="1" customHeight="1"/>
    <row r="3082" customFormat="1" customHeight="1"/>
    <row r="3083" customFormat="1" customHeight="1"/>
    <row r="3084" customFormat="1" customHeight="1"/>
    <row r="3085" customFormat="1" customHeight="1"/>
    <row r="3086" customFormat="1" customHeight="1"/>
    <row r="3087" customFormat="1" customHeight="1"/>
    <row r="3088" customFormat="1" customHeight="1"/>
    <row r="3089" customFormat="1" customHeight="1"/>
    <row r="3090" customFormat="1" customHeight="1"/>
    <row r="3091" customFormat="1" customHeight="1"/>
    <row r="3092" customFormat="1" customHeight="1"/>
    <row r="3093" customFormat="1" customHeight="1"/>
    <row r="3094" customFormat="1" customHeight="1"/>
    <row r="3095" customFormat="1" customHeight="1"/>
    <row r="3096" customFormat="1" customHeight="1"/>
    <row r="3097" customFormat="1" customHeight="1"/>
    <row r="3098" customFormat="1" customHeight="1"/>
    <row r="3099" customFormat="1" customHeight="1"/>
    <row r="3100" customFormat="1" customHeight="1"/>
    <row r="3101" customFormat="1" customHeight="1"/>
    <row r="3102" customFormat="1" customHeight="1"/>
    <row r="3103" customFormat="1" customHeight="1"/>
    <row r="3104" customFormat="1" customHeight="1"/>
    <row r="3105" customFormat="1" customHeight="1"/>
    <row r="3106" customFormat="1" customHeight="1"/>
    <row r="3107" customFormat="1" customHeight="1"/>
    <row r="3108" customFormat="1" customHeight="1"/>
    <row r="3109" customFormat="1" customHeight="1"/>
    <row r="3110" customFormat="1" customHeight="1"/>
    <row r="3111" customFormat="1" customHeight="1"/>
    <row r="3112" customFormat="1" customHeight="1"/>
    <row r="3113" customFormat="1" customHeight="1"/>
    <row r="3114" customFormat="1" customHeight="1"/>
    <row r="3115" customFormat="1" customHeight="1"/>
    <row r="3116" customFormat="1" customHeight="1"/>
    <row r="3117" customFormat="1" customHeight="1"/>
    <row r="3118" customFormat="1" customHeight="1"/>
    <row r="3119" customFormat="1" customHeight="1"/>
    <row r="3120" customFormat="1" customHeight="1"/>
    <row r="3121" customFormat="1" customHeight="1"/>
    <row r="3122" customFormat="1" customHeight="1"/>
    <row r="3123" customFormat="1" customHeight="1"/>
    <row r="3124" customFormat="1" customHeight="1"/>
    <row r="3125" customFormat="1" customHeight="1"/>
    <row r="3126" customFormat="1" customHeight="1"/>
    <row r="3127" customFormat="1" customHeight="1"/>
    <row r="3128" customFormat="1" customHeight="1"/>
    <row r="3129" customFormat="1" customHeight="1"/>
    <row r="3130" customFormat="1" customHeight="1"/>
    <row r="3131" customFormat="1" customHeight="1"/>
    <row r="3132" customFormat="1" customHeight="1"/>
    <row r="3133" customFormat="1" customHeight="1"/>
    <row r="3134" customFormat="1" customHeight="1"/>
    <row r="3135" customFormat="1" customHeight="1"/>
    <row r="3136" customFormat="1" customHeight="1"/>
    <row r="3137" customFormat="1" customHeight="1"/>
    <row r="3138" customFormat="1" customHeight="1"/>
    <row r="3139" customFormat="1" customHeight="1"/>
    <row r="3140" customFormat="1" customHeight="1"/>
    <row r="3141" customFormat="1" customHeight="1"/>
    <row r="3142" customFormat="1" customHeight="1"/>
    <row r="3143" customFormat="1" customHeight="1"/>
    <row r="3144" customFormat="1" customHeight="1"/>
    <row r="3145" customFormat="1" customHeight="1"/>
    <row r="3146" customFormat="1" customHeight="1"/>
    <row r="3147" customFormat="1" customHeight="1"/>
    <row r="3148" customFormat="1" customHeight="1"/>
    <row r="3149" customFormat="1" customHeight="1"/>
    <row r="3150" customFormat="1" customHeight="1"/>
    <row r="3151" customFormat="1" customHeight="1"/>
    <row r="3152" customFormat="1" customHeight="1"/>
    <row r="3153" customFormat="1" customHeight="1"/>
    <row r="3154" customFormat="1" customHeight="1"/>
    <row r="3155" customFormat="1" customHeight="1"/>
    <row r="3156" customFormat="1" customHeight="1"/>
    <row r="3157" customFormat="1" customHeight="1"/>
    <row r="3158" customFormat="1" customHeight="1"/>
    <row r="3159" customFormat="1" customHeight="1"/>
    <row r="3160" customFormat="1" customHeight="1"/>
    <row r="3161" customFormat="1" customHeight="1"/>
    <row r="3162" customFormat="1" customHeight="1"/>
    <row r="3163" customFormat="1" customHeight="1"/>
    <row r="3164" customFormat="1" customHeight="1"/>
    <row r="3165" customFormat="1" customHeight="1"/>
    <row r="3166" customFormat="1" customHeight="1"/>
    <row r="3167" customFormat="1" customHeight="1"/>
    <row r="3168" customFormat="1" customHeight="1"/>
    <row r="3169" customFormat="1" customHeight="1"/>
    <row r="3170" customFormat="1" customHeight="1"/>
    <row r="3171" customFormat="1" customHeight="1"/>
    <row r="3172" customFormat="1" customHeight="1"/>
    <row r="3173" customFormat="1" customHeight="1"/>
    <row r="3174" customFormat="1" customHeight="1"/>
    <row r="3175" customFormat="1" customHeight="1"/>
    <row r="3176" customFormat="1" customHeight="1"/>
    <row r="3177" customFormat="1" customHeight="1"/>
    <row r="3178" customFormat="1" customHeight="1"/>
    <row r="3179" customFormat="1" customHeight="1"/>
    <row r="3180" customFormat="1" customHeight="1"/>
    <row r="3181" customFormat="1" customHeight="1"/>
    <row r="3182" customFormat="1" customHeight="1"/>
    <row r="3183" customFormat="1" customHeight="1"/>
    <row r="3184" customFormat="1" customHeight="1"/>
    <row r="3185" customFormat="1" customHeight="1"/>
    <row r="3186" customFormat="1" customHeight="1"/>
    <row r="3187" customFormat="1" customHeight="1"/>
    <row r="3188" customFormat="1" customHeight="1"/>
    <row r="3189" customFormat="1" customHeight="1"/>
    <row r="3190" customFormat="1" customHeight="1"/>
    <row r="3191" customFormat="1" customHeight="1"/>
    <row r="3192" customFormat="1" customHeight="1"/>
    <row r="3193" customFormat="1" customHeight="1"/>
    <row r="3194" customFormat="1" customHeight="1"/>
    <row r="3195" customFormat="1" customHeight="1"/>
    <row r="3196" customFormat="1" customHeight="1"/>
    <row r="3197" customFormat="1" customHeight="1"/>
    <row r="3198" customFormat="1" customHeight="1"/>
    <row r="3199" customFormat="1" customHeight="1"/>
    <row r="3200" customFormat="1" customHeight="1"/>
    <row r="3201" customFormat="1" customHeight="1"/>
    <row r="3202" customFormat="1" customHeight="1"/>
    <row r="3203" customFormat="1" customHeight="1"/>
    <row r="3204" customFormat="1" customHeight="1"/>
    <row r="3205" customFormat="1" customHeight="1"/>
    <row r="3206" customFormat="1" customHeight="1"/>
    <row r="3207" customFormat="1" customHeight="1"/>
    <row r="3208" customFormat="1" customHeight="1"/>
    <row r="3209" customFormat="1" customHeight="1"/>
    <row r="3210" customFormat="1" customHeight="1"/>
    <row r="3211" customFormat="1" customHeight="1"/>
    <row r="3212" customFormat="1" customHeight="1"/>
    <row r="3213" customFormat="1" customHeight="1"/>
    <row r="3214" customFormat="1" customHeight="1"/>
    <row r="3215" customFormat="1" customHeight="1"/>
    <row r="3216" customFormat="1" customHeight="1"/>
    <row r="3217" customFormat="1" customHeight="1"/>
    <row r="3218" customFormat="1" customHeight="1"/>
    <row r="3219" customFormat="1" customHeight="1"/>
    <row r="3220" customFormat="1" customHeight="1"/>
    <row r="3221" customFormat="1" customHeight="1"/>
    <row r="3222" customFormat="1" customHeight="1"/>
    <row r="3223" customFormat="1" customHeight="1"/>
    <row r="3224" customFormat="1" customHeight="1"/>
    <row r="3225" customFormat="1" customHeight="1"/>
    <row r="3226" customFormat="1" customHeight="1"/>
    <row r="3227" customFormat="1" customHeight="1"/>
    <row r="3228" customFormat="1" customHeight="1"/>
    <row r="3229" customFormat="1" customHeight="1"/>
    <row r="3230" customFormat="1" customHeight="1"/>
    <row r="3231" customFormat="1" customHeight="1"/>
    <row r="3232" customFormat="1" customHeight="1"/>
    <row r="3233" customFormat="1" customHeight="1"/>
    <row r="3234" customFormat="1" customHeight="1"/>
    <row r="3235" customFormat="1" customHeight="1"/>
    <row r="3236" customFormat="1" customHeight="1"/>
    <row r="3237" customFormat="1" customHeight="1"/>
    <row r="3238" customFormat="1" customHeight="1"/>
    <row r="3239" customFormat="1" customHeight="1"/>
    <row r="3240" customFormat="1" customHeight="1"/>
    <row r="3241" customFormat="1" customHeight="1"/>
    <row r="3242" customFormat="1" customHeight="1"/>
    <row r="3243" customFormat="1" customHeight="1"/>
    <row r="3244" customFormat="1" customHeight="1"/>
    <row r="3245" customFormat="1" customHeight="1"/>
    <row r="3246" customFormat="1" customHeight="1"/>
    <row r="3247" customFormat="1" customHeight="1"/>
    <row r="3248" customFormat="1" customHeight="1"/>
    <row r="3249" customFormat="1" customHeight="1"/>
    <row r="3250" customFormat="1" customHeight="1"/>
    <row r="3251" customFormat="1" customHeight="1"/>
    <row r="3252" customFormat="1" customHeight="1"/>
    <row r="3253" customFormat="1" customHeight="1"/>
    <row r="3254" customFormat="1" customHeight="1"/>
    <row r="3255" customFormat="1" customHeight="1"/>
    <row r="3256" customFormat="1" customHeight="1"/>
    <row r="3257" customFormat="1" customHeight="1"/>
    <row r="3258" customFormat="1" customHeight="1"/>
    <row r="3259" customFormat="1" customHeight="1"/>
    <row r="3260" customFormat="1" customHeight="1"/>
    <row r="3261" customFormat="1" customHeight="1"/>
    <row r="3262" customFormat="1" customHeight="1"/>
    <row r="3263" customFormat="1" customHeight="1"/>
    <row r="3264" customFormat="1" customHeight="1"/>
    <row r="3265" customFormat="1" customHeight="1"/>
    <row r="3266" customFormat="1" customHeight="1"/>
    <row r="3267" customFormat="1" customHeight="1"/>
    <row r="3268" customFormat="1" customHeight="1"/>
    <row r="3269" customFormat="1" customHeight="1"/>
    <row r="3270" customFormat="1" customHeight="1"/>
    <row r="3271" customFormat="1" customHeight="1"/>
    <row r="3272" customFormat="1" customHeight="1"/>
    <row r="3273" customFormat="1" customHeight="1"/>
    <row r="3274" customFormat="1" customHeight="1"/>
    <row r="3275" customFormat="1" customHeight="1"/>
    <row r="3276" customFormat="1" customHeight="1"/>
    <row r="3277" customFormat="1" customHeight="1"/>
    <row r="3278" customFormat="1" customHeight="1"/>
    <row r="3279" customFormat="1" customHeight="1"/>
    <row r="3280" customFormat="1" customHeight="1"/>
    <row r="3281" customFormat="1" customHeight="1"/>
    <row r="3282" customFormat="1" customHeight="1"/>
    <row r="3283" customFormat="1" customHeight="1"/>
    <row r="3284" customFormat="1" customHeight="1"/>
    <row r="3285" customFormat="1" customHeight="1"/>
    <row r="3286" customFormat="1" customHeight="1"/>
    <row r="3287" customFormat="1" customHeight="1"/>
    <row r="3288" customFormat="1" customHeight="1"/>
    <row r="3289" customFormat="1" customHeight="1"/>
    <row r="3290" customFormat="1" customHeight="1"/>
    <row r="3291" customFormat="1" customHeight="1"/>
    <row r="3292" customFormat="1" customHeight="1"/>
    <row r="3293" customFormat="1" customHeight="1"/>
    <row r="3294" customFormat="1" customHeight="1"/>
    <row r="3295" customFormat="1" customHeight="1"/>
    <row r="3296" customFormat="1" customHeight="1"/>
    <row r="3297" customFormat="1" customHeight="1"/>
    <row r="3298" customFormat="1" customHeight="1"/>
    <row r="3299" customFormat="1" customHeight="1"/>
    <row r="3300" customFormat="1" customHeight="1"/>
    <row r="3301" customFormat="1" customHeight="1"/>
    <row r="3302" customFormat="1" customHeight="1"/>
    <row r="3303" customFormat="1" customHeight="1"/>
    <row r="3304" customFormat="1" customHeight="1"/>
    <row r="3305" customFormat="1" customHeight="1"/>
    <row r="3306" customFormat="1" customHeight="1"/>
    <row r="3307" customFormat="1" customHeight="1"/>
    <row r="3308" customFormat="1" customHeight="1"/>
    <row r="3309" customFormat="1" customHeight="1"/>
    <row r="3310" customFormat="1" customHeight="1"/>
    <row r="3311" customFormat="1" customHeight="1"/>
    <row r="3312" customFormat="1" customHeight="1"/>
    <row r="3313" customFormat="1" customHeight="1"/>
    <row r="3314" customFormat="1" customHeight="1"/>
    <row r="3315" customFormat="1" customHeight="1"/>
    <row r="3316" customFormat="1" customHeight="1"/>
    <row r="3317" customFormat="1" customHeight="1"/>
    <row r="3318" customFormat="1" customHeight="1"/>
    <row r="3319" customFormat="1" customHeight="1"/>
    <row r="3320" customFormat="1" customHeight="1"/>
    <row r="3321" customFormat="1" customHeight="1"/>
    <row r="3322" customFormat="1" customHeight="1"/>
    <row r="3323" customFormat="1" customHeight="1"/>
    <row r="3324" customFormat="1" customHeight="1"/>
    <row r="3325" customFormat="1" customHeight="1"/>
    <row r="3326" customFormat="1" customHeight="1"/>
    <row r="3327" customFormat="1" customHeight="1"/>
    <row r="3328" customFormat="1" customHeight="1"/>
    <row r="3329" customFormat="1" customHeight="1"/>
    <row r="3330" customFormat="1" customHeight="1"/>
    <row r="3331" customFormat="1" customHeight="1"/>
    <row r="3332" customFormat="1" customHeight="1"/>
    <row r="3333" customFormat="1" customHeight="1"/>
    <row r="3334" customFormat="1" customHeight="1"/>
    <row r="3335" customFormat="1" customHeight="1"/>
    <row r="3336" customFormat="1" customHeight="1"/>
    <row r="3337" customFormat="1" customHeight="1"/>
    <row r="3338" customFormat="1" customHeight="1"/>
    <row r="3339" customFormat="1" customHeight="1"/>
    <row r="3340" customFormat="1" customHeight="1"/>
    <row r="3341" customFormat="1" customHeight="1"/>
    <row r="3342" customFormat="1" customHeight="1"/>
    <row r="3343" customFormat="1" customHeight="1"/>
    <row r="3344" customFormat="1" customHeight="1"/>
    <row r="3345" customFormat="1" customHeight="1"/>
    <row r="3346" customFormat="1" customHeight="1"/>
    <row r="3347" customFormat="1" customHeight="1"/>
    <row r="3348" customFormat="1" customHeight="1"/>
    <row r="3349" customFormat="1" customHeight="1"/>
    <row r="3350" customFormat="1" customHeight="1"/>
    <row r="3351" customFormat="1" customHeight="1"/>
    <row r="3352" customFormat="1" customHeight="1"/>
    <row r="3353" customFormat="1" customHeight="1"/>
    <row r="3354" customFormat="1" customHeight="1"/>
    <row r="3355" customFormat="1" customHeight="1"/>
    <row r="3356" customFormat="1" customHeight="1"/>
    <row r="3357" customFormat="1" customHeight="1"/>
    <row r="3358" customFormat="1" customHeight="1"/>
    <row r="3359" customFormat="1" customHeight="1"/>
    <row r="3360" customFormat="1" customHeight="1"/>
    <row r="3361" customFormat="1" customHeight="1"/>
    <row r="3362" customFormat="1" customHeight="1"/>
    <row r="3363" customFormat="1" customHeight="1"/>
    <row r="3364" customFormat="1" customHeight="1"/>
    <row r="3365" customFormat="1" customHeight="1"/>
    <row r="3366" customFormat="1" customHeight="1"/>
    <row r="3367" customFormat="1" customHeight="1"/>
    <row r="3368" customFormat="1" customHeight="1"/>
    <row r="3369" customFormat="1" customHeight="1"/>
    <row r="3370" customFormat="1" customHeight="1"/>
    <row r="3371" customFormat="1" customHeight="1"/>
    <row r="3372" customFormat="1" customHeight="1"/>
    <row r="3373" customFormat="1" customHeight="1"/>
    <row r="3374" customFormat="1" customHeight="1"/>
    <row r="3375" customFormat="1" customHeight="1"/>
    <row r="3376" customFormat="1" customHeight="1"/>
    <row r="3377" customFormat="1" customHeight="1"/>
    <row r="3378" customFormat="1" customHeight="1"/>
    <row r="3379" customFormat="1" customHeight="1"/>
    <row r="3380" customFormat="1" customHeight="1"/>
    <row r="3381" customFormat="1" customHeight="1"/>
    <row r="3382" customFormat="1" customHeight="1"/>
    <row r="3383" customFormat="1" customHeight="1"/>
    <row r="3384" customFormat="1" customHeight="1"/>
    <row r="3385" customFormat="1" customHeight="1"/>
    <row r="3386" customFormat="1" customHeight="1"/>
    <row r="3387" customFormat="1" customHeight="1"/>
    <row r="3388" customFormat="1" customHeight="1"/>
    <row r="3389" customFormat="1" customHeight="1"/>
    <row r="3390" customFormat="1" customHeight="1"/>
    <row r="3391" customFormat="1" customHeight="1"/>
    <row r="3392" customFormat="1" customHeight="1"/>
    <row r="3393" customFormat="1" customHeight="1"/>
    <row r="3394" customFormat="1" customHeight="1"/>
    <row r="3395" customFormat="1" customHeight="1"/>
    <row r="3396" customFormat="1" customHeight="1"/>
    <row r="3397" customFormat="1" customHeight="1"/>
    <row r="3398" customFormat="1" customHeight="1"/>
    <row r="3399" customFormat="1" customHeight="1"/>
    <row r="3400" customFormat="1" customHeight="1"/>
    <row r="3401" customFormat="1" customHeight="1"/>
    <row r="3402" customFormat="1" customHeight="1"/>
    <row r="3403" customFormat="1" customHeight="1"/>
    <row r="3404" customFormat="1" customHeight="1"/>
    <row r="3405" customFormat="1" customHeight="1"/>
    <row r="3406" customFormat="1" customHeight="1"/>
    <row r="3407" customFormat="1" customHeight="1"/>
    <row r="3408" customFormat="1" customHeight="1"/>
    <row r="3409" customFormat="1" customHeight="1"/>
    <row r="3410" customFormat="1" customHeight="1"/>
    <row r="3411" customFormat="1" customHeight="1"/>
    <row r="3412" customFormat="1" customHeight="1"/>
    <row r="3413" customFormat="1" customHeight="1"/>
    <row r="3414" customFormat="1" customHeight="1"/>
    <row r="3415" customFormat="1" customHeight="1"/>
    <row r="3416" customFormat="1" customHeight="1"/>
    <row r="3417" customFormat="1" customHeight="1"/>
    <row r="3418" customFormat="1" customHeight="1"/>
    <row r="3419" customFormat="1" customHeight="1"/>
    <row r="3420" customFormat="1" customHeight="1"/>
    <row r="3421" customFormat="1" customHeight="1"/>
    <row r="3422" customFormat="1" customHeight="1"/>
    <row r="3423" customFormat="1" customHeight="1"/>
    <row r="3424" customFormat="1" customHeight="1"/>
    <row r="3425" customFormat="1" customHeight="1"/>
    <row r="3426" customFormat="1" customHeight="1"/>
    <row r="3427" customFormat="1" customHeight="1"/>
    <row r="3428" customFormat="1" customHeight="1"/>
    <row r="3429" customFormat="1" customHeight="1"/>
    <row r="3430" customFormat="1" customHeight="1"/>
    <row r="3431" customFormat="1" customHeight="1"/>
    <row r="3432" customFormat="1" customHeight="1"/>
    <row r="3433" customFormat="1" customHeight="1"/>
    <row r="3434" customFormat="1" customHeight="1"/>
    <row r="3435" customFormat="1" customHeight="1"/>
    <row r="3436" customFormat="1" customHeight="1"/>
    <row r="3437" customFormat="1" customHeight="1"/>
    <row r="3438" customFormat="1" customHeight="1"/>
    <row r="3439" customFormat="1" customHeight="1"/>
    <row r="3440" customFormat="1" customHeight="1"/>
    <row r="3441" customFormat="1" customHeight="1"/>
    <row r="3442" customFormat="1" customHeight="1"/>
    <row r="3443" customFormat="1" customHeight="1"/>
    <row r="3444" customFormat="1" customHeight="1"/>
    <row r="3445" customFormat="1" customHeight="1"/>
    <row r="3446" customFormat="1" customHeight="1"/>
    <row r="3447" customFormat="1" customHeight="1"/>
    <row r="3448" customFormat="1" customHeight="1"/>
    <row r="3449" customFormat="1" customHeight="1"/>
    <row r="3450" customFormat="1" customHeight="1"/>
    <row r="3451" customFormat="1" customHeight="1"/>
    <row r="3452" customFormat="1" customHeight="1"/>
    <row r="3453" customFormat="1" customHeight="1"/>
    <row r="3454" customFormat="1" customHeight="1"/>
    <row r="3455" customFormat="1" customHeight="1"/>
    <row r="3456" customFormat="1" customHeight="1"/>
    <row r="3457" customFormat="1" customHeight="1"/>
    <row r="3458" customFormat="1" customHeight="1"/>
    <row r="3459" customFormat="1" customHeight="1"/>
    <row r="3460" customFormat="1" customHeight="1"/>
    <row r="3461" customFormat="1" customHeight="1"/>
    <row r="3462" customFormat="1" customHeight="1"/>
    <row r="3463" customFormat="1" customHeight="1"/>
    <row r="3464" customFormat="1" customHeight="1"/>
    <row r="3465" customFormat="1" customHeight="1"/>
    <row r="3466" customFormat="1" customHeight="1"/>
    <row r="3467" customFormat="1" customHeight="1"/>
    <row r="3468" customFormat="1" customHeight="1"/>
    <row r="3469" customFormat="1" customHeight="1"/>
    <row r="3470" customFormat="1" customHeight="1"/>
    <row r="3471" customFormat="1" customHeight="1"/>
    <row r="3472" customFormat="1" customHeight="1"/>
    <row r="3473" customFormat="1" customHeight="1"/>
    <row r="3474" customFormat="1" customHeight="1"/>
    <row r="3475" customFormat="1" customHeight="1"/>
    <row r="3476" customFormat="1" customHeight="1"/>
    <row r="3477" customFormat="1" customHeight="1"/>
    <row r="3478" customFormat="1" customHeight="1"/>
    <row r="3479" customFormat="1" customHeight="1"/>
    <row r="3480" customFormat="1" customHeight="1"/>
    <row r="3481" customFormat="1" customHeight="1"/>
    <row r="3482" customFormat="1" customHeight="1"/>
    <row r="3483" customFormat="1" customHeight="1"/>
    <row r="3484" customFormat="1" customHeight="1"/>
    <row r="3485" customFormat="1" customHeight="1"/>
    <row r="3486" customFormat="1" customHeight="1"/>
    <row r="3487" customFormat="1" customHeight="1"/>
    <row r="3488" customFormat="1" customHeight="1"/>
    <row r="3489" customFormat="1" customHeight="1"/>
    <row r="3490" customFormat="1" customHeight="1"/>
    <row r="3491" customFormat="1" customHeight="1"/>
    <row r="3492" customFormat="1" customHeight="1"/>
    <row r="3493" customFormat="1" customHeight="1"/>
    <row r="3494" customFormat="1" customHeight="1"/>
    <row r="3495" customFormat="1" customHeight="1"/>
    <row r="3496" customFormat="1" customHeight="1"/>
    <row r="3497" customFormat="1" customHeight="1"/>
    <row r="3498" customFormat="1" customHeight="1"/>
    <row r="3499" customFormat="1" customHeight="1"/>
    <row r="3500" customFormat="1" customHeight="1"/>
    <row r="3501" customFormat="1" customHeight="1"/>
    <row r="3502" customFormat="1" customHeight="1"/>
    <row r="3503" customFormat="1" customHeight="1"/>
    <row r="3504" customFormat="1" customHeight="1"/>
    <row r="3505" customFormat="1" customHeight="1"/>
    <row r="3506" customFormat="1" customHeight="1"/>
    <row r="3507" customFormat="1" customHeight="1"/>
    <row r="3508" customFormat="1" customHeight="1"/>
    <row r="3509" customFormat="1" customHeight="1"/>
    <row r="3510" customFormat="1" customHeight="1"/>
    <row r="3511" customFormat="1" customHeight="1"/>
    <row r="3512" customFormat="1" customHeight="1"/>
    <row r="3513" customFormat="1" customHeight="1"/>
    <row r="3514" customFormat="1" customHeight="1"/>
    <row r="3515" customFormat="1" customHeight="1"/>
    <row r="3516" customFormat="1" customHeight="1"/>
    <row r="3517" customFormat="1" customHeight="1"/>
    <row r="3518" customFormat="1" customHeight="1"/>
    <row r="3519" customFormat="1" customHeight="1"/>
    <row r="3520" customFormat="1" customHeight="1"/>
    <row r="3521" customFormat="1" customHeight="1"/>
    <row r="3522" customFormat="1" customHeight="1"/>
    <row r="3523" customFormat="1" customHeight="1"/>
    <row r="3524" customFormat="1" customHeight="1"/>
    <row r="3525" customFormat="1" customHeight="1"/>
    <row r="3526" customFormat="1" customHeight="1"/>
    <row r="3527" customFormat="1" customHeight="1"/>
    <row r="3528" customFormat="1" customHeight="1"/>
    <row r="3529" customFormat="1" customHeight="1"/>
    <row r="3530" customFormat="1" customHeight="1"/>
    <row r="3531" customFormat="1" customHeight="1"/>
    <row r="3532" customFormat="1" customHeight="1"/>
    <row r="3533" customFormat="1" customHeight="1"/>
    <row r="3534" customFormat="1" customHeight="1"/>
    <row r="3535" customFormat="1" customHeight="1"/>
    <row r="3536" customFormat="1" customHeight="1"/>
    <row r="3537" customFormat="1" customHeight="1"/>
    <row r="3538" customFormat="1" customHeight="1"/>
    <row r="3539" customFormat="1" customHeight="1"/>
    <row r="3540" customFormat="1" customHeight="1"/>
    <row r="3541" customFormat="1" customHeight="1"/>
    <row r="3542" customFormat="1" customHeight="1"/>
    <row r="3543" customFormat="1" customHeight="1"/>
    <row r="3544" customFormat="1" customHeight="1"/>
    <row r="3545" customFormat="1" customHeight="1"/>
    <row r="3546" customFormat="1" customHeight="1"/>
    <row r="3547" customFormat="1" customHeight="1"/>
    <row r="3548" customFormat="1" customHeight="1"/>
    <row r="3549" customFormat="1" customHeight="1"/>
    <row r="3550" customFormat="1" customHeight="1"/>
    <row r="3551" customFormat="1" customHeight="1"/>
    <row r="3552" customFormat="1" customHeight="1"/>
    <row r="3553" customFormat="1" customHeight="1"/>
    <row r="3554" customFormat="1" customHeight="1"/>
    <row r="3555" customFormat="1" customHeight="1"/>
    <row r="3556" customFormat="1" customHeight="1"/>
    <row r="3557" customFormat="1" customHeight="1"/>
    <row r="3558" customFormat="1" customHeight="1"/>
    <row r="3559" customFormat="1" customHeight="1"/>
    <row r="3560" customFormat="1" customHeight="1"/>
    <row r="3561" customFormat="1" customHeight="1"/>
    <row r="3562" customFormat="1" customHeight="1"/>
    <row r="3563" customFormat="1" customHeight="1"/>
    <row r="3564" customFormat="1" customHeight="1"/>
    <row r="3565" customFormat="1" customHeight="1"/>
    <row r="3566" customFormat="1" customHeight="1"/>
    <row r="3567" customFormat="1" customHeight="1"/>
    <row r="3568" customFormat="1" customHeight="1"/>
    <row r="3569" customFormat="1" customHeight="1"/>
    <row r="3570" customFormat="1" customHeight="1"/>
    <row r="3571" customFormat="1" customHeight="1"/>
    <row r="3572" customFormat="1" customHeight="1"/>
    <row r="3573" customFormat="1" customHeight="1"/>
    <row r="3574" customFormat="1" customHeight="1"/>
    <row r="3575" customFormat="1" customHeight="1"/>
    <row r="3576" customFormat="1" customHeight="1"/>
    <row r="3577" customFormat="1" customHeight="1"/>
    <row r="3578" customFormat="1" customHeight="1"/>
    <row r="3579" customFormat="1" customHeight="1"/>
    <row r="3580" customFormat="1" customHeight="1"/>
    <row r="3581" customFormat="1" customHeight="1"/>
    <row r="3582" customFormat="1" customHeight="1"/>
    <row r="3583" customFormat="1" customHeight="1"/>
    <row r="3584" customFormat="1" customHeight="1"/>
    <row r="3585" customFormat="1" customHeight="1"/>
    <row r="3586" customFormat="1" customHeight="1"/>
    <row r="3587" customFormat="1" customHeight="1"/>
    <row r="3588" customFormat="1" customHeight="1"/>
    <row r="3589" customFormat="1" customHeight="1"/>
    <row r="3590" customFormat="1" customHeight="1"/>
    <row r="3591" customFormat="1" customHeight="1"/>
    <row r="3592" customFormat="1" customHeight="1"/>
    <row r="3593" customFormat="1" customHeight="1"/>
    <row r="3594" customFormat="1" customHeight="1"/>
    <row r="3595" customFormat="1" customHeight="1"/>
    <row r="3596" customFormat="1" customHeight="1"/>
    <row r="3597" customFormat="1" customHeight="1"/>
    <row r="3598" customFormat="1" customHeight="1"/>
    <row r="3599" customFormat="1" customHeight="1"/>
    <row r="3600" customFormat="1" customHeight="1"/>
    <row r="3601" customFormat="1" customHeight="1"/>
    <row r="3602" customFormat="1" customHeight="1"/>
    <row r="3603" customFormat="1" customHeight="1"/>
    <row r="3604" customFormat="1" customHeight="1"/>
    <row r="3605" customFormat="1" customHeight="1"/>
    <row r="3606" customFormat="1" customHeight="1"/>
    <row r="3607" customFormat="1" customHeight="1"/>
    <row r="3608" customFormat="1" customHeight="1"/>
    <row r="3609" customFormat="1" customHeight="1"/>
    <row r="3610" customFormat="1" customHeight="1"/>
    <row r="3611" customFormat="1" customHeight="1"/>
    <row r="3612" customFormat="1" customHeight="1"/>
    <row r="3613" customFormat="1" customHeight="1"/>
    <row r="3614" customFormat="1" customHeight="1"/>
    <row r="3615" customFormat="1" customHeight="1"/>
    <row r="3616" customFormat="1" customHeight="1"/>
    <row r="3617" customFormat="1" customHeight="1"/>
    <row r="3618" customFormat="1" customHeight="1"/>
    <row r="3619" customFormat="1" customHeight="1"/>
    <row r="3620" customFormat="1" customHeight="1"/>
    <row r="3621" customFormat="1" customHeight="1"/>
    <row r="3622" customFormat="1" customHeight="1"/>
    <row r="3623" customFormat="1" customHeight="1"/>
    <row r="3624" customFormat="1" customHeight="1"/>
    <row r="3625" customFormat="1" customHeight="1"/>
    <row r="3626" customFormat="1" customHeight="1"/>
    <row r="3627" customFormat="1" customHeight="1"/>
    <row r="3628" customFormat="1" customHeight="1"/>
    <row r="3629" customFormat="1" customHeight="1"/>
    <row r="3630" customFormat="1" customHeight="1"/>
    <row r="3631" customFormat="1" customHeight="1"/>
    <row r="3632" customFormat="1" customHeight="1"/>
    <row r="3633" customFormat="1" customHeight="1"/>
    <row r="3634" customFormat="1" customHeight="1"/>
    <row r="3635" customFormat="1" customHeight="1"/>
    <row r="3636" customFormat="1" customHeight="1"/>
    <row r="3637" customFormat="1" customHeight="1"/>
    <row r="3638" customFormat="1" customHeight="1"/>
    <row r="3639" customFormat="1" customHeight="1"/>
    <row r="3640" customFormat="1" customHeight="1"/>
    <row r="3641" customFormat="1" customHeight="1"/>
    <row r="3642" customFormat="1" customHeight="1"/>
    <row r="3643" customFormat="1" customHeight="1"/>
    <row r="3644" customFormat="1" customHeight="1"/>
    <row r="3645" customFormat="1" customHeight="1"/>
    <row r="3646" customFormat="1" customHeight="1"/>
    <row r="3647" customFormat="1" customHeight="1"/>
    <row r="3648" customFormat="1" customHeight="1"/>
    <row r="3649" customFormat="1" customHeight="1"/>
    <row r="3650" customFormat="1" customHeight="1"/>
    <row r="3651" customFormat="1" customHeight="1"/>
    <row r="3652" customFormat="1" customHeight="1"/>
    <row r="3653" customFormat="1" customHeight="1"/>
    <row r="3654" customFormat="1" customHeight="1"/>
    <row r="3655" customFormat="1" customHeight="1"/>
    <row r="3656" customFormat="1" customHeight="1"/>
    <row r="3657" customFormat="1" customHeight="1"/>
    <row r="3658" customFormat="1" customHeight="1"/>
    <row r="3659" customFormat="1" customHeight="1"/>
    <row r="3660" customFormat="1" customHeight="1"/>
    <row r="3661" customFormat="1" customHeight="1"/>
    <row r="3662" customFormat="1" customHeight="1"/>
    <row r="3663" customFormat="1" customHeight="1"/>
    <row r="3664" customFormat="1" customHeight="1"/>
    <row r="3665" customFormat="1" customHeight="1"/>
    <row r="3666" customFormat="1" customHeight="1"/>
    <row r="3667" customFormat="1" customHeight="1"/>
    <row r="3668" customFormat="1" customHeight="1"/>
    <row r="3669" customFormat="1" customHeight="1"/>
    <row r="3670" customFormat="1" customHeight="1"/>
    <row r="3671" customFormat="1" customHeight="1"/>
    <row r="3672" customFormat="1" customHeight="1"/>
    <row r="3673" customFormat="1" customHeight="1"/>
    <row r="3674" customFormat="1" customHeight="1"/>
    <row r="3675" customFormat="1" customHeight="1"/>
    <row r="3676" customFormat="1" customHeight="1"/>
    <row r="3677" customFormat="1" customHeight="1"/>
    <row r="3678" customFormat="1" customHeight="1"/>
    <row r="3679" customFormat="1" customHeight="1"/>
    <row r="3680" customFormat="1" customHeight="1"/>
    <row r="3681" customFormat="1" customHeight="1"/>
    <row r="3682" customFormat="1" customHeight="1"/>
    <row r="3683" customFormat="1" customHeight="1"/>
    <row r="3684" customFormat="1" customHeight="1"/>
    <row r="3685" customFormat="1" customHeight="1"/>
    <row r="3686" customFormat="1" customHeight="1"/>
    <row r="3687" customFormat="1" customHeight="1"/>
    <row r="3688" customFormat="1" customHeight="1"/>
    <row r="3689" customFormat="1" customHeight="1"/>
    <row r="3690" customFormat="1" customHeight="1"/>
    <row r="3691" customFormat="1" customHeight="1"/>
    <row r="3692" customFormat="1" customHeight="1"/>
    <row r="3693" customFormat="1" customHeight="1"/>
    <row r="3694" customFormat="1" customHeight="1"/>
    <row r="3695" customFormat="1" customHeight="1"/>
    <row r="3696" customFormat="1" customHeight="1"/>
    <row r="3697" customFormat="1" customHeight="1"/>
    <row r="3698" customFormat="1" customHeight="1"/>
    <row r="3699" customFormat="1" customHeight="1"/>
    <row r="3700" customFormat="1" customHeight="1"/>
    <row r="3701" customFormat="1" customHeight="1"/>
    <row r="3702" customFormat="1" customHeight="1"/>
    <row r="3703" customFormat="1" customHeight="1"/>
    <row r="3704" customFormat="1" customHeight="1"/>
    <row r="3705" customFormat="1" customHeight="1"/>
    <row r="3706" customFormat="1" customHeight="1"/>
    <row r="3707" customFormat="1" customHeight="1"/>
    <row r="3708" customFormat="1" customHeight="1"/>
    <row r="3709" customFormat="1" customHeight="1"/>
    <row r="3710" customFormat="1" customHeight="1"/>
    <row r="3711" customFormat="1" customHeight="1"/>
    <row r="3712" customFormat="1" customHeight="1"/>
    <row r="3713" customFormat="1" customHeight="1"/>
    <row r="3714" customFormat="1" customHeight="1"/>
    <row r="3715" customFormat="1" customHeight="1"/>
    <row r="3716" customFormat="1" customHeight="1"/>
    <row r="3717" customFormat="1" customHeight="1"/>
    <row r="3718" customFormat="1" customHeight="1"/>
    <row r="3719" customFormat="1" customHeight="1"/>
    <row r="3720" customFormat="1" customHeight="1"/>
    <row r="3721" customFormat="1" customHeight="1"/>
    <row r="3722" customFormat="1" customHeight="1"/>
    <row r="3723" customFormat="1" customHeight="1"/>
    <row r="3724" customFormat="1" customHeight="1"/>
    <row r="3725" customFormat="1" customHeight="1"/>
    <row r="3726" customFormat="1" customHeight="1"/>
    <row r="3727" customFormat="1" customHeight="1"/>
    <row r="3728" customFormat="1" customHeight="1"/>
    <row r="3729" customFormat="1" customHeight="1"/>
    <row r="3730" customFormat="1" customHeight="1"/>
    <row r="3731" customFormat="1" customHeight="1"/>
    <row r="3732" customFormat="1" customHeight="1"/>
    <row r="3733" customFormat="1" customHeight="1"/>
    <row r="3734" customFormat="1" customHeight="1"/>
    <row r="3735" customFormat="1" customHeight="1"/>
    <row r="3736" customFormat="1" customHeight="1"/>
    <row r="3737" customFormat="1" customHeight="1"/>
    <row r="3738" customFormat="1" customHeight="1"/>
    <row r="3739" customFormat="1" customHeight="1"/>
    <row r="3740" customFormat="1" customHeight="1"/>
    <row r="3741" customFormat="1" customHeight="1"/>
    <row r="3742" customFormat="1" customHeight="1"/>
    <row r="3743" customFormat="1" customHeight="1"/>
    <row r="3744" customFormat="1" customHeight="1"/>
    <row r="3745" customFormat="1" customHeight="1"/>
    <row r="3746" customFormat="1" customHeight="1"/>
    <row r="3747" customFormat="1" customHeight="1"/>
    <row r="3748" customFormat="1" customHeight="1"/>
    <row r="3749" customFormat="1" customHeight="1"/>
    <row r="3750" customFormat="1" customHeight="1"/>
    <row r="3751" customFormat="1" customHeight="1"/>
    <row r="3752" customFormat="1" customHeight="1"/>
    <row r="3753" customFormat="1" customHeight="1"/>
    <row r="3754" customFormat="1" customHeight="1"/>
    <row r="3755" customFormat="1" customHeight="1"/>
    <row r="3756" customFormat="1" customHeight="1"/>
    <row r="3757" customFormat="1" customHeight="1"/>
    <row r="3758" customFormat="1" customHeight="1"/>
    <row r="3759" customFormat="1" customHeight="1"/>
    <row r="3760" customFormat="1" customHeight="1"/>
    <row r="3761" customFormat="1" customHeight="1"/>
    <row r="3762" customFormat="1" customHeight="1"/>
    <row r="3763" customFormat="1" customHeight="1"/>
    <row r="3764" customFormat="1" customHeight="1"/>
    <row r="3765" customFormat="1" customHeight="1"/>
    <row r="3766" customFormat="1" customHeight="1"/>
    <row r="3767" customFormat="1" customHeight="1"/>
    <row r="3768" customFormat="1" customHeight="1"/>
    <row r="3769" customFormat="1" customHeight="1"/>
    <row r="3770" customFormat="1" customHeight="1"/>
    <row r="3771" customFormat="1" customHeight="1"/>
    <row r="3772" customFormat="1" customHeight="1"/>
    <row r="3773" customFormat="1" customHeight="1"/>
    <row r="3774" customFormat="1" customHeight="1"/>
    <row r="3775" customFormat="1" customHeight="1"/>
    <row r="3776" customFormat="1" customHeight="1"/>
    <row r="3777" customFormat="1" customHeight="1"/>
    <row r="3778" customFormat="1" customHeight="1"/>
    <row r="3779" customFormat="1" customHeight="1"/>
    <row r="3780" customFormat="1" customHeight="1"/>
    <row r="3781" customFormat="1" customHeight="1"/>
    <row r="3782" customFormat="1" customHeight="1"/>
    <row r="3783" customFormat="1" customHeight="1"/>
    <row r="3784" customFormat="1" customHeight="1"/>
    <row r="3785" customFormat="1" customHeight="1"/>
    <row r="3786" customFormat="1" customHeight="1"/>
    <row r="3787" customFormat="1" customHeight="1"/>
    <row r="3788" customFormat="1" customHeight="1"/>
    <row r="3789" customFormat="1" customHeight="1"/>
    <row r="3790" customFormat="1" customHeight="1"/>
    <row r="3791" customFormat="1" customHeight="1"/>
    <row r="3792" customFormat="1" customHeight="1"/>
    <row r="3793" customFormat="1" customHeight="1"/>
    <row r="3794" customFormat="1" customHeight="1"/>
    <row r="3795" customFormat="1" customHeight="1"/>
    <row r="3796" customFormat="1" customHeight="1"/>
    <row r="3797" customFormat="1" customHeight="1"/>
    <row r="3798" customFormat="1" customHeight="1"/>
    <row r="3799" customFormat="1" customHeight="1"/>
    <row r="3800" customFormat="1" customHeight="1"/>
    <row r="3801" customFormat="1" customHeight="1"/>
    <row r="3802" customFormat="1" customHeight="1"/>
    <row r="3803" customFormat="1" customHeight="1"/>
    <row r="3804" customFormat="1" customHeight="1"/>
    <row r="3805" customFormat="1" customHeight="1"/>
    <row r="3806" customFormat="1" customHeight="1"/>
    <row r="3807" customFormat="1" customHeight="1"/>
    <row r="3808" customFormat="1" customHeight="1"/>
    <row r="3809" customFormat="1" customHeight="1"/>
    <row r="3810" customFormat="1" customHeight="1"/>
    <row r="3811" customFormat="1" customHeight="1"/>
    <row r="3812" customFormat="1" customHeight="1"/>
    <row r="3813" customFormat="1" customHeight="1"/>
    <row r="3814" customFormat="1" customHeight="1"/>
    <row r="3815" customFormat="1" customHeight="1"/>
    <row r="3816" customFormat="1" customHeight="1"/>
    <row r="3817" customFormat="1" customHeight="1"/>
    <row r="3818" customFormat="1" customHeight="1"/>
    <row r="3819" customFormat="1" customHeight="1"/>
    <row r="3820" customFormat="1" customHeight="1"/>
    <row r="3821" customFormat="1" customHeight="1"/>
    <row r="3822" customFormat="1" customHeight="1"/>
    <row r="3823" customFormat="1" customHeight="1"/>
    <row r="3824" customFormat="1" customHeight="1"/>
    <row r="3825" customFormat="1" customHeight="1"/>
    <row r="3826" customFormat="1" customHeight="1"/>
    <row r="3827" customFormat="1" customHeight="1"/>
    <row r="3828" customFormat="1" customHeight="1"/>
    <row r="3829" customFormat="1" customHeight="1"/>
    <row r="3830" customFormat="1" customHeight="1"/>
    <row r="3831" customFormat="1" customHeight="1"/>
    <row r="3832" customFormat="1" customHeight="1"/>
    <row r="3833" customFormat="1" customHeight="1"/>
    <row r="3834" customFormat="1" customHeight="1"/>
    <row r="3835" customFormat="1" customHeight="1"/>
    <row r="3836" customFormat="1" customHeight="1"/>
    <row r="3837" customFormat="1" customHeight="1"/>
    <row r="3838" customFormat="1" customHeight="1"/>
    <row r="3839" customFormat="1" customHeight="1"/>
    <row r="3840" customFormat="1" customHeight="1"/>
    <row r="3841" customFormat="1" customHeight="1"/>
    <row r="3842" customFormat="1" customHeight="1"/>
    <row r="3843" customFormat="1" customHeight="1"/>
    <row r="3844" customFormat="1" customHeight="1"/>
    <row r="3845" customFormat="1" customHeight="1"/>
    <row r="3846" customFormat="1" customHeight="1"/>
    <row r="3847" customFormat="1" customHeight="1"/>
    <row r="3848" customFormat="1" customHeight="1"/>
    <row r="3849" customFormat="1" customHeight="1"/>
    <row r="3850" customFormat="1" customHeight="1"/>
    <row r="3851" customFormat="1" customHeight="1"/>
    <row r="3852" customFormat="1" customHeight="1"/>
    <row r="3853" customFormat="1" customHeight="1"/>
    <row r="3854" customFormat="1" customHeight="1"/>
    <row r="3855" customFormat="1" customHeight="1"/>
    <row r="3856" customFormat="1" customHeight="1"/>
    <row r="3857" customFormat="1" customHeight="1"/>
    <row r="3858" customFormat="1" customHeight="1"/>
    <row r="3859" customFormat="1" customHeight="1"/>
    <row r="3860" customFormat="1" customHeight="1"/>
    <row r="3861" customFormat="1" customHeight="1"/>
    <row r="3862" customFormat="1" customHeight="1"/>
    <row r="3863" customFormat="1" customHeight="1"/>
    <row r="3864" customFormat="1" customHeight="1"/>
    <row r="3865" customFormat="1" customHeight="1"/>
    <row r="3866" customFormat="1" customHeight="1"/>
    <row r="3867" customFormat="1" customHeight="1"/>
    <row r="3868" customFormat="1" customHeight="1"/>
    <row r="3869" customFormat="1" customHeight="1"/>
    <row r="3870" customFormat="1" customHeight="1"/>
    <row r="3871" customFormat="1" customHeight="1"/>
    <row r="3872" customFormat="1" customHeight="1"/>
    <row r="3873" customFormat="1" customHeight="1"/>
    <row r="3874" customFormat="1" customHeight="1"/>
    <row r="3875" customFormat="1" customHeight="1"/>
    <row r="3876" customFormat="1" customHeight="1"/>
    <row r="3877" customFormat="1" customHeight="1"/>
    <row r="3878" customFormat="1" customHeight="1"/>
    <row r="3879" customFormat="1" customHeight="1"/>
    <row r="3880" customFormat="1" customHeight="1"/>
    <row r="3881" customFormat="1" customHeight="1"/>
    <row r="3882" customFormat="1" customHeight="1"/>
    <row r="3883" customFormat="1" customHeight="1"/>
    <row r="3884" customFormat="1" customHeight="1"/>
    <row r="3885" customFormat="1" customHeight="1"/>
    <row r="3886" customFormat="1" customHeight="1"/>
    <row r="3887" customFormat="1" customHeight="1"/>
    <row r="3888" customFormat="1" customHeight="1"/>
    <row r="3889" customFormat="1" customHeight="1"/>
    <row r="3890" customFormat="1" customHeight="1"/>
    <row r="3891" customFormat="1" customHeight="1"/>
    <row r="3892" customFormat="1" customHeight="1"/>
    <row r="3893" customFormat="1" customHeight="1"/>
    <row r="3894" customFormat="1" customHeight="1"/>
    <row r="3895" customFormat="1" customHeight="1"/>
    <row r="3896" customFormat="1" customHeight="1"/>
    <row r="3897" customFormat="1" customHeight="1"/>
    <row r="3898" customFormat="1" customHeight="1"/>
    <row r="3899" customFormat="1" customHeight="1"/>
    <row r="3900" customFormat="1" customHeight="1"/>
    <row r="3901" customFormat="1" customHeight="1"/>
    <row r="3902" customFormat="1" customHeight="1"/>
    <row r="3903" customFormat="1" customHeight="1"/>
    <row r="3904" customFormat="1" customHeight="1"/>
    <row r="3905" customFormat="1" customHeight="1"/>
    <row r="3906" customFormat="1" customHeight="1"/>
    <row r="3907" customFormat="1" customHeight="1"/>
    <row r="3908" customFormat="1" customHeight="1"/>
    <row r="3909" customFormat="1" customHeight="1"/>
    <row r="3910" customFormat="1" customHeight="1"/>
    <row r="3911" customFormat="1" customHeight="1"/>
    <row r="3912" customFormat="1" customHeight="1"/>
    <row r="3913" customFormat="1" customHeight="1"/>
    <row r="3914" customFormat="1" customHeight="1"/>
    <row r="3915" customFormat="1" customHeight="1"/>
    <row r="3916" customFormat="1" customHeight="1"/>
    <row r="3917" customFormat="1" customHeight="1"/>
    <row r="3918" customFormat="1" customHeight="1"/>
    <row r="3919" customFormat="1" customHeight="1"/>
    <row r="3920" customFormat="1" customHeight="1"/>
    <row r="3921" customFormat="1" customHeight="1"/>
    <row r="3922" customFormat="1" customHeight="1"/>
    <row r="3923" customFormat="1" customHeight="1"/>
    <row r="3924" customFormat="1" customHeight="1"/>
    <row r="3925" customFormat="1" customHeight="1"/>
    <row r="3926" customFormat="1" customHeight="1"/>
    <row r="3927" customFormat="1" customHeight="1"/>
    <row r="3928" customFormat="1" customHeight="1"/>
    <row r="3929" customFormat="1" customHeight="1"/>
    <row r="3930" customFormat="1" customHeight="1"/>
    <row r="3931" customFormat="1" customHeight="1"/>
    <row r="3932" customFormat="1" customHeight="1"/>
    <row r="3933" customFormat="1" customHeight="1"/>
    <row r="3934" customFormat="1" customHeight="1"/>
    <row r="3935" customFormat="1" customHeight="1"/>
    <row r="3936" customFormat="1" customHeight="1"/>
    <row r="3937" customFormat="1" customHeight="1"/>
    <row r="3938" customFormat="1" customHeight="1"/>
    <row r="3939" customFormat="1" customHeight="1"/>
    <row r="3940" customFormat="1" customHeight="1"/>
    <row r="3941" customFormat="1" customHeight="1"/>
    <row r="3942" customFormat="1" customHeight="1"/>
    <row r="3943" customFormat="1" customHeight="1"/>
    <row r="3944" customFormat="1" customHeight="1"/>
    <row r="3945" customFormat="1" customHeight="1"/>
    <row r="3946" customFormat="1" customHeight="1"/>
    <row r="3947" customFormat="1" customHeight="1"/>
    <row r="3948" customFormat="1" customHeight="1"/>
    <row r="3949" customFormat="1" customHeight="1"/>
    <row r="3950" customFormat="1" customHeight="1"/>
    <row r="3951" customFormat="1" customHeight="1"/>
    <row r="3952" customFormat="1" customHeight="1"/>
    <row r="3953" customFormat="1" customHeight="1"/>
    <row r="3954" customFormat="1" customHeight="1"/>
    <row r="3955" customFormat="1" customHeight="1"/>
    <row r="3956" customFormat="1" customHeight="1"/>
    <row r="3957" customFormat="1" customHeight="1"/>
    <row r="3958" customFormat="1" customHeight="1"/>
    <row r="3959" customFormat="1" customHeight="1"/>
    <row r="3960" customFormat="1" customHeight="1"/>
    <row r="3961" customFormat="1" customHeight="1"/>
    <row r="3962" customFormat="1" customHeight="1"/>
    <row r="3963" customFormat="1" customHeight="1"/>
    <row r="3964" customFormat="1" customHeight="1"/>
    <row r="3965" customFormat="1" customHeight="1"/>
    <row r="3966" customFormat="1" customHeight="1"/>
    <row r="3967" customFormat="1" customHeight="1"/>
    <row r="3968" customFormat="1" customHeight="1"/>
    <row r="3969" customFormat="1" customHeight="1"/>
    <row r="3970" customFormat="1" customHeight="1"/>
    <row r="3971" customFormat="1" customHeight="1"/>
    <row r="3972" customFormat="1" customHeight="1"/>
    <row r="3973" customFormat="1" customHeight="1"/>
    <row r="3974" customFormat="1" customHeight="1"/>
    <row r="3975" customFormat="1" customHeight="1"/>
    <row r="3976" customFormat="1" customHeight="1"/>
    <row r="3977" customFormat="1" customHeight="1"/>
    <row r="3978" customFormat="1" customHeight="1"/>
    <row r="3979" customFormat="1" customHeight="1"/>
    <row r="3980" customFormat="1" customHeight="1"/>
    <row r="3981" customFormat="1" customHeight="1"/>
    <row r="3982" customFormat="1" customHeight="1"/>
    <row r="3983" customFormat="1" customHeight="1"/>
    <row r="3984" customFormat="1" customHeight="1"/>
    <row r="3985" customFormat="1" customHeight="1"/>
    <row r="3986" customFormat="1" customHeight="1"/>
    <row r="3987" customFormat="1" customHeight="1"/>
    <row r="3988" customFormat="1" customHeight="1"/>
    <row r="3989" customFormat="1" customHeight="1"/>
    <row r="3990" customFormat="1" customHeight="1"/>
    <row r="3991" customFormat="1" customHeight="1"/>
    <row r="3992" customFormat="1" customHeight="1"/>
    <row r="3993" customFormat="1" customHeight="1"/>
    <row r="3994" customFormat="1" customHeight="1"/>
    <row r="3995" customFormat="1" customHeight="1"/>
    <row r="3996" customFormat="1" customHeight="1"/>
    <row r="3997" customFormat="1" customHeight="1"/>
    <row r="3998" customFormat="1" customHeight="1"/>
    <row r="3999" customFormat="1" customHeight="1"/>
    <row r="4000" customFormat="1" customHeight="1"/>
    <row r="4001" customFormat="1" customHeight="1"/>
    <row r="4002" customFormat="1" customHeight="1"/>
    <row r="4003" customFormat="1" customHeight="1"/>
    <row r="4004" customFormat="1" customHeight="1"/>
    <row r="4005" customFormat="1" customHeight="1"/>
    <row r="4006" customFormat="1" customHeight="1"/>
    <row r="4007" customFormat="1" customHeight="1"/>
    <row r="4008" customFormat="1" customHeight="1"/>
    <row r="4009" customFormat="1" customHeight="1"/>
    <row r="4010" customFormat="1" customHeight="1"/>
    <row r="4011" customFormat="1" customHeight="1"/>
    <row r="4012" customFormat="1" customHeight="1"/>
    <row r="4013" customFormat="1" customHeight="1"/>
    <row r="4014" customFormat="1" customHeight="1"/>
    <row r="4015" customFormat="1" customHeight="1"/>
    <row r="4016" customFormat="1" customHeight="1"/>
    <row r="4017" customFormat="1" customHeight="1"/>
    <row r="4018" customFormat="1" customHeight="1"/>
    <row r="4019" customFormat="1" customHeight="1"/>
    <row r="4020" customFormat="1" customHeight="1"/>
    <row r="4021" customFormat="1" customHeight="1"/>
    <row r="4022" customFormat="1" customHeight="1"/>
    <row r="4023" customFormat="1" customHeight="1"/>
    <row r="4024" customFormat="1" customHeight="1"/>
    <row r="4025" customFormat="1" customHeight="1"/>
    <row r="4026" customFormat="1" customHeight="1"/>
    <row r="4027" customFormat="1" customHeight="1"/>
    <row r="4028" customFormat="1" customHeight="1"/>
    <row r="4029" customFormat="1" customHeight="1"/>
    <row r="4030" customFormat="1" customHeight="1"/>
    <row r="4031" customFormat="1" customHeight="1"/>
    <row r="4032" customFormat="1" customHeight="1"/>
    <row r="4033" customFormat="1" customHeight="1"/>
    <row r="4034" customFormat="1" customHeight="1"/>
    <row r="4035" customFormat="1" customHeight="1"/>
    <row r="4036" customFormat="1" customHeight="1"/>
    <row r="4037" customFormat="1" customHeight="1"/>
    <row r="4038" customFormat="1" customHeight="1"/>
    <row r="4039" customFormat="1" customHeight="1"/>
    <row r="4040" customFormat="1" customHeight="1"/>
    <row r="4041" customFormat="1" customHeight="1"/>
    <row r="4042" customFormat="1" customHeight="1"/>
    <row r="4043" customFormat="1" customHeight="1"/>
    <row r="4044" customFormat="1" customHeight="1"/>
    <row r="4045" customFormat="1" customHeight="1"/>
    <row r="4046" customFormat="1" customHeight="1"/>
    <row r="4047" customFormat="1" customHeight="1"/>
    <row r="4048" customFormat="1" customHeight="1"/>
    <row r="4049" customFormat="1" customHeight="1"/>
    <row r="4050" customFormat="1" customHeight="1"/>
    <row r="4051" customFormat="1" customHeight="1"/>
    <row r="4052" customFormat="1" customHeight="1"/>
    <row r="4053" customFormat="1" customHeight="1"/>
    <row r="4054" customFormat="1" customHeight="1"/>
    <row r="4055" customFormat="1" customHeight="1"/>
    <row r="4056" customFormat="1" customHeight="1"/>
    <row r="4057" customFormat="1" customHeight="1"/>
    <row r="4058" customFormat="1" customHeight="1"/>
    <row r="4059" customFormat="1" customHeight="1"/>
    <row r="4060" customFormat="1" customHeight="1"/>
    <row r="4061" customFormat="1" customHeight="1"/>
    <row r="4062" customFormat="1" customHeight="1"/>
    <row r="4063" customFormat="1" customHeight="1"/>
    <row r="4064" customFormat="1" customHeight="1"/>
    <row r="4065" customFormat="1" customHeight="1"/>
    <row r="4066" customFormat="1" customHeight="1"/>
    <row r="4067" customFormat="1" customHeight="1"/>
    <row r="4068" customFormat="1" customHeight="1"/>
    <row r="4069" customFormat="1" customHeight="1"/>
    <row r="4070" customFormat="1" customHeight="1"/>
    <row r="4071" customFormat="1" customHeight="1"/>
    <row r="4072" customFormat="1" customHeight="1"/>
    <row r="4073" customFormat="1" customHeight="1"/>
    <row r="4074" customFormat="1" customHeight="1"/>
    <row r="4075" customFormat="1" customHeight="1"/>
    <row r="4076" customFormat="1" customHeight="1"/>
    <row r="4077" customFormat="1" customHeight="1"/>
    <row r="4078" customFormat="1" customHeight="1"/>
    <row r="4079" customFormat="1" customHeight="1"/>
    <row r="4080" customFormat="1" customHeight="1"/>
    <row r="4081" customFormat="1" customHeight="1"/>
    <row r="4082" customFormat="1" customHeight="1"/>
    <row r="4083" customFormat="1" customHeight="1"/>
    <row r="4084" customFormat="1" customHeight="1"/>
    <row r="4085" customFormat="1" customHeight="1"/>
    <row r="4086" customFormat="1" customHeight="1"/>
    <row r="4087" customFormat="1" customHeight="1"/>
    <row r="4088" customFormat="1" customHeight="1"/>
    <row r="4089" customFormat="1" customHeight="1"/>
    <row r="4090" customFormat="1" customHeight="1"/>
    <row r="4091" customFormat="1" customHeight="1"/>
    <row r="4092" customFormat="1" customHeight="1"/>
    <row r="4093" customFormat="1" customHeight="1"/>
    <row r="4094" customFormat="1" customHeight="1"/>
    <row r="4095" customFormat="1" customHeight="1"/>
    <row r="4096" customFormat="1" customHeight="1"/>
    <row r="4097" customFormat="1" customHeight="1"/>
    <row r="4098" customFormat="1" customHeight="1"/>
    <row r="4099" customFormat="1" customHeight="1"/>
    <row r="4100" customFormat="1" customHeight="1"/>
    <row r="4101" customFormat="1" customHeight="1"/>
    <row r="4102" customFormat="1" customHeight="1"/>
    <row r="4103" customFormat="1" customHeight="1"/>
    <row r="4104" customFormat="1" customHeight="1"/>
    <row r="4105" customFormat="1" customHeight="1"/>
    <row r="4106" customFormat="1" customHeight="1"/>
    <row r="4107" customFormat="1" customHeight="1"/>
    <row r="4108" customFormat="1" customHeight="1"/>
    <row r="4109" customFormat="1" customHeight="1"/>
    <row r="4110" customFormat="1" customHeight="1"/>
    <row r="4111" customFormat="1" customHeight="1"/>
    <row r="4112" customFormat="1" customHeight="1"/>
    <row r="4113" customFormat="1" customHeight="1"/>
    <row r="4114" customFormat="1" customHeight="1"/>
    <row r="4115" customFormat="1" customHeight="1"/>
    <row r="4116" customFormat="1" customHeight="1"/>
    <row r="4117" customFormat="1" customHeight="1"/>
    <row r="4118" customFormat="1" customHeight="1"/>
    <row r="4119" customFormat="1" customHeight="1"/>
    <row r="4120" customFormat="1" customHeight="1"/>
    <row r="4121" customFormat="1" customHeight="1"/>
    <row r="4122" customFormat="1" customHeight="1"/>
    <row r="4123" customFormat="1" customHeight="1"/>
    <row r="4124" customFormat="1" customHeight="1"/>
    <row r="4125" customFormat="1" customHeight="1"/>
    <row r="4126" customFormat="1" customHeight="1"/>
    <row r="4127" customFormat="1" customHeight="1"/>
    <row r="4128" customFormat="1" customHeight="1"/>
    <row r="4129" customFormat="1" customHeight="1"/>
    <row r="4130" customFormat="1" customHeight="1"/>
    <row r="4131" customFormat="1" customHeight="1"/>
    <row r="4132" customFormat="1" customHeight="1"/>
    <row r="4133" customFormat="1" customHeight="1"/>
    <row r="4134" customFormat="1" customHeight="1"/>
    <row r="4135" customFormat="1" customHeight="1"/>
    <row r="4136" customFormat="1" customHeight="1"/>
    <row r="4137" customFormat="1" customHeight="1"/>
    <row r="4138" customFormat="1" customHeight="1"/>
    <row r="4139" customFormat="1" customHeight="1"/>
    <row r="4140" customFormat="1" customHeight="1"/>
    <row r="4141" customFormat="1" customHeight="1"/>
    <row r="4142" customFormat="1" customHeight="1"/>
    <row r="4143" customFormat="1" customHeight="1"/>
    <row r="4144" customFormat="1" customHeight="1"/>
    <row r="4145" customFormat="1" customHeight="1"/>
    <row r="4146" customFormat="1" customHeight="1"/>
    <row r="4147" customFormat="1" customHeight="1"/>
    <row r="4148" customFormat="1" customHeight="1"/>
    <row r="4149" customFormat="1" customHeight="1"/>
    <row r="4150" customFormat="1" customHeight="1"/>
    <row r="4151" customFormat="1" customHeight="1"/>
    <row r="4152" customFormat="1" customHeight="1"/>
    <row r="4153" customFormat="1" customHeight="1"/>
    <row r="4154" customFormat="1" customHeight="1"/>
    <row r="4155" customFormat="1" customHeight="1"/>
    <row r="4156" customFormat="1" customHeight="1"/>
    <row r="4157" customFormat="1" customHeight="1"/>
    <row r="4158" customFormat="1" customHeight="1"/>
    <row r="4159" customFormat="1" customHeight="1"/>
    <row r="4160" customFormat="1" customHeight="1"/>
    <row r="4161" customFormat="1" customHeight="1"/>
    <row r="4162" customFormat="1" customHeight="1"/>
    <row r="4163" customFormat="1" customHeight="1"/>
    <row r="4164" customFormat="1" customHeight="1"/>
    <row r="4165" customFormat="1" customHeight="1"/>
    <row r="4166" customFormat="1" customHeight="1"/>
    <row r="4167" customFormat="1" customHeight="1"/>
    <row r="4168" customFormat="1" customHeight="1"/>
    <row r="4169" customFormat="1" customHeight="1"/>
    <row r="4170" customFormat="1" customHeight="1"/>
    <row r="4171" customFormat="1" customHeight="1"/>
    <row r="4172" customFormat="1" customHeight="1"/>
    <row r="4173" customFormat="1" customHeight="1"/>
    <row r="4174" customFormat="1" customHeight="1"/>
    <row r="4175" customFormat="1" customHeight="1"/>
    <row r="4176" customFormat="1" customHeight="1"/>
    <row r="4177" customFormat="1" customHeight="1"/>
    <row r="4178" customFormat="1" customHeight="1"/>
    <row r="4179" customFormat="1" customHeight="1"/>
    <row r="4180" customFormat="1" customHeight="1"/>
    <row r="4181" customFormat="1" customHeight="1"/>
    <row r="4182" customFormat="1" customHeight="1"/>
    <row r="4183" customFormat="1" customHeight="1"/>
    <row r="4184" customFormat="1" customHeight="1"/>
    <row r="4185" customFormat="1" customHeight="1"/>
    <row r="4186" customFormat="1" customHeight="1"/>
    <row r="4187" customFormat="1" customHeight="1"/>
    <row r="4188" customFormat="1" customHeight="1"/>
    <row r="4189" customFormat="1" customHeight="1"/>
    <row r="4190" customFormat="1" customHeight="1"/>
    <row r="4191" customFormat="1" customHeight="1"/>
    <row r="4192" customFormat="1" customHeight="1"/>
    <row r="4193" customFormat="1" customHeight="1"/>
    <row r="4194" customFormat="1" customHeight="1"/>
    <row r="4195" customFormat="1" customHeight="1"/>
    <row r="4196" customFormat="1" customHeight="1"/>
    <row r="4197" customFormat="1" customHeight="1"/>
    <row r="4198" customFormat="1" customHeight="1"/>
    <row r="4199" customFormat="1" customHeight="1"/>
    <row r="4200" customFormat="1" customHeight="1"/>
    <row r="4201" customFormat="1" customHeight="1"/>
    <row r="4202" customFormat="1" customHeight="1"/>
    <row r="4203" customFormat="1" customHeight="1"/>
    <row r="4204" customFormat="1" customHeight="1"/>
    <row r="4205" customFormat="1" customHeight="1"/>
    <row r="4206" customFormat="1" customHeight="1"/>
    <row r="4207" customFormat="1" customHeight="1"/>
    <row r="4208" customFormat="1" customHeight="1"/>
    <row r="4209" customFormat="1" customHeight="1"/>
    <row r="4210" customFormat="1" customHeight="1"/>
    <row r="4211" customFormat="1" customHeight="1"/>
    <row r="4212" customFormat="1" customHeight="1"/>
    <row r="4213" customFormat="1" customHeight="1"/>
    <row r="4214" customFormat="1" customHeight="1"/>
    <row r="4215" customFormat="1" customHeight="1"/>
    <row r="4216" customFormat="1" customHeight="1"/>
    <row r="4217" customFormat="1" customHeight="1"/>
    <row r="4218" customFormat="1" customHeight="1"/>
    <row r="4219" customFormat="1" customHeight="1"/>
    <row r="4220" customFormat="1" customHeight="1"/>
    <row r="4221" customFormat="1" customHeight="1"/>
    <row r="4222" customFormat="1" customHeight="1"/>
    <row r="4223" customFormat="1" customHeight="1"/>
    <row r="4224" customFormat="1" customHeight="1"/>
    <row r="4225" customFormat="1" customHeight="1"/>
    <row r="4226" customFormat="1" customHeight="1"/>
    <row r="4227" customFormat="1" customHeight="1"/>
    <row r="4228" customFormat="1" customHeight="1"/>
    <row r="4229" customFormat="1" customHeight="1"/>
    <row r="4230" customFormat="1" customHeight="1"/>
    <row r="4231" customFormat="1" customHeight="1"/>
    <row r="4232" customFormat="1" customHeight="1"/>
    <row r="4233" customFormat="1" customHeight="1"/>
    <row r="4234" customFormat="1" customHeight="1"/>
    <row r="4235" customFormat="1" customHeight="1"/>
    <row r="4236" customFormat="1" customHeight="1"/>
    <row r="4237" customFormat="1" customHeight="1"/>
    <row r="4238" customFormat="1" customHeight="1"/>
    <row r="4239" customFormat="1" customHeight="1"/>
    <row r="4240" customFormat="1" customHeight="1"/>
    <row r="4241" customFormat="1" customHeight="1"/>
    <row r="4242" customFormat="1" customHeight="1"/>
    <row r="4243" customFormat="1" customHeight="1"/>
    <row r="4244" customFormat="1" customHeight="1"/>
    <row r="4245" customFormat="1" customHeight="1"/>
    <row r="4246" customFormat="1" customHeight="1"/>
    <row r="4247" customFormat="1" customHeight="1"/>
    <row r="4248" customFormat="1" customHeight="1"/>
    <row r="4249" customFormat="1" customHeight="1"/>
    <row r="4250" customFormat="1" customHeight="1"/>
    <row r="4251" customFormat="1" customHeight="1"/>
    <row r="4252" customFormat="1" customHeight="1"/>
    <row r="4253" customFormat="1" customHeight="1"/>
    <row r="4254" customFormat="1" customHeight="1"/>
    <row r="4255" customFormat="1" customHeight="1"/>
    <row r="4256" customFormat="1" customHeight="1"/>
    <row r="4257" customFormat="1" customHeight="1"/>
    <row r="4258" customFormat="1" customHeight="1"/>
    <row r="4259" customFormat="1" customHeight="1"/>
    <row r="4260" customFormat="1" customHeight="1"/>
    <row r="4261" customFormat="1" customHeight="1"/>
    <row r="4262" customFormat="1" customHeight="1"/>
    <row r="4263" customFormat="1" customHeight="1"/>
    <row r="4264" customFormat="1" customHeight="1"/>
    <row r="4265" customFormat="1" customHeight="1"/>
    <row r="4266" customFormat="1" customHeight="1"/>
    <row r="4267" customFormat="1" customHeight="1"/>
    <row r="4268" customFormat="1" customHeight="1"/>
    <row r="4269" customFormat="1" customHeight="1"/>
    <row r="4270" customFormat="1" customHeight="1"/>
    <row r="4271" customFormat="1" customHeight="1"/>
    <row r="4272" customFormat="1" customHeight="1"/>
    <row r="4273" customFormat="1" customHeight="1"/>
    <row r="4274" customFormat="1" customHeight="1"/>
    <row r="4275" customFormat="1" customHeight="1"/>
    <row r="4276" customFormat="1" customHeight="1"/>
    <row r="4277" customFormat="1" customHeight="1"/>
    <row r="4278" customFormat="1" customHeight="1"/>
    <row r="4279" customFormat="1" customHeight="1"/>
    <row r="4280" customFormat="1" customHeight="1"/>
    <row r="4281" customFormat="1" customHeight="1"/>
    <row r="4282" customFormat="1" customHeight="1"/>
    <row r="4283" customFormat="1" customHeight="1"/>
    <row r="4284" customFormat="1" customHeight="1"/>
    <row r="4285" customFormat="1" customHeight="1"/>
    <row r="4286" customFormat="1" customHeight="1"/>
    <row r="4287" customFormat="1" customHeight="1"/>
    <row r="4288" customFormat="1" customHeight="1"/>
    <row r="4289" customFormat="1" customHeight="1"/>
    <row r="4290" customFormat="1" customHeight="1"/>
    <row r="4291" customFormat="1" customHeight="1"/>
    <row r="4292" customFormat="1" customHeight="1"/>
    <row r="4293" customFormat="1" customHeight="1"/>
    <row r="4294" customFormat="1" customHeight="1"/>
    <row r="4295" customFormat="1" customHeight="1"/>
    <row r="4296" customFormat="1" customHeight="1"/>
    <row r="4297" customFormat="1" customHeight="1"/>
    <row r="4298" customFormat="1" customHeight="1"/>
    <row r="4299" customFormat="1" customHeight="1"/>
    <row r="4300" customFormat="1" customHeight="1"/>
    <row r="4301" customFormat="1" customHeight="1"/>
    <row r="4302" customFormat="1" customHeight="1"/>
    <row r="4303" customFormat="1" customHeight="1"/>
    <row r="4304" customFormat="1" customHeight="1"/>
    <row r="4305" customFormat="1" customHeight="1"/>
    <row r="4306" customFormat="1" customHeight="1"/>
    <row r="4307" customFormat="1" customHeight="1"/>
    <row r="4308" customFormat="1" customHeight="1"/>
    <row r="4309" customFormat="1" customHeight="1"/>
    <row r="4310" customFormat="1" customHeight="1"/>
    <row r="4311" customFormat="1" customHeight="1"/>
    <row r="4312" customFormat="1" customHeight="1"/>
    <row r="4313" customFormat="1" customHeight="1"/>
    <row r="4314" customFormat="1" customHeight="1"/>
    <row r="4315" customFormat="1" customHeight="1"/>
    <row r="4316" customFormat="1" customHeight="1"/>
    <row r="4317" customFormat="1" customHeight="1"/>
    <row r="4318" customFormat="1" customHeight="1"/>
    <row r="4319" customFormat="1" customHeight="1"/>
    <row r="4320" customFormat="1" customHeight="1"/>
    <row r="4321" customFormat="1" customHeight="1"/>
    <row r="4322" customFormat="1" customHeight="1"/>
    <row r="4323" customFormat="1" customHeight="1"/>
    <row r="4324" customFormat="1" customHeight="1"/>
    <row r="4325" customFormat="1" customHeight="1"/>
    <row r="4326" customFormat="1" customHeight="1"/>
    <row r="4327" customFormat="1" customHeight="1"/>
    <row r="4328" customFormat="1" customHeight="1"/>
    <row r="4329" customFormat="1" customHeight="1"/>
    <row r="4330" customFormat="1" customHeight="1"/>
    <row r="4331" customFormat="1" customHeight="1"/>
    <row r="4332" customFormat="1" customHeight="1"/>
    <row r="4333" customFormat="1" customHeight="1"/>
    <row r="4334" customFormat="1" customHeight="1"/>
    <row r="4335" customFormat="1" customHeight="1"/>
    <row r="4336" customFormat="1" customHeight="1"/>
    <row r="4337" customFormat="1" customHeight="1"/>
    <row r="4338" customFormat="1" customHeight="1"/>
    <row r="4339" customFormat="1" customHeight="1"/>
    <row r="4340" customFormat="1" customHeight="1"/>
    <row r="4341" customFormat="1" customHeight="1"/>
    <row r="4342" customFormat="1" customHeight="1"/>
    <row r="4343" customFormat="1" customHeight="1"/>
    <row r="4344" customFormat="1" customHeight="1"/>
    <row r="4345" customFormat="1" customHeight="1"/>
    <row r="4346" customFormat="1" customHeight="1"/>
    <row r="4347" customFormat="1" customHeight="1"/>
    <row r="4348" customFormat="1" customHeight="1"/>
    <row r="4349" customFormat="1" customHeight="1"/>
    <row r="4350" customFormat="1" customHeight="1"/>
    <row r="4351" customFormat="1" customHeight="1"/>
    <row r="4352" customFormat="1" customHeight="1"/>
    <row r="4353" customFormat="1" customHeight="1"/>
    <row r="4354" customFormat="1" customHeight="1"/>
    <row r="4355" customFormat="1" customHeight="1"/>
    <row r="4356" customFormat="1" customHeight="1"/>
    <row r="4357" customFormat="1" customHeight="1"/>
    <row r="4358" customFormat="1" customHeight="1"/>
    <row r="4359" customFormat="1" customHeight="1"/>
    <row r="4360" customFormat="1" customHeight="1"/>
    <row r="4361" customFormat="1" customHeight="1"/>
    <row r="4362" customFormat="1" customHeight="1"/>
    <row r="4363" customFormat="1" customHeight="1"/>
    <row r="4364" customFormat="1" customHeight="1"/>
    <row r="4365" customFormat="1" customHeight="1"/>
    <row r="4366" customFormat="1" customHeight="1"/>
    <row r="4367" customFormat="1" customHeight="1"/>
    <row r="4368" customFormat="1" customHeight="1"/>
    <row r="4369" customFormat="1" customHeight="1"/>
    <row r="4370" customFormat="1" customHeight="1"/>
    <row r="4371" customFormat="1" customHeight="1"/>
    <row r="4372" customFormat="1" customHeight="1"/>
    <row r="4373" customFormat="1" customHeight="1"/>
    <row r="4374" customFormat="1" customHeight="1"/>
    <row r="4375" customFormat="1" customHeight="1"/>
    <row r="4376" customFormat="1" customHeight="1"/>
    <row r="4377" customFormat="1" customHeight="1"/>
    <row r="4378" customFormat="1" customHeight="1"/>
    <row r="4379" customFormat="1" customHeight="1"/>
    <row r="4380" customFormat="1" customHeight="1"/>
    <row r="4381" customFormat="1" customHeight="1"/>
    <row r="4382" customFormat="1" customHeight="1"/>
    <row r="4383" customFormat="1" customHeight="1"/>
    <row r="4384" customFormat="1" customHeight="1"/>
    <row r="4385" customFormat="1" customHeight="1"/>
    <row r="4386" customFormat="1" customHeight="1"/>
    <row r="4387" customFormat="1" customHeight="1"/>
    <row r="4388" customFormat="1" customHeight="1"/>
    <row r="4389" customFormat="1" customHeight="1"/>
    <row r="4390" customFormat="1" customHeight="1"/>
    <row r="4391" customFormat="1" customHeight="1"/>
    <row r="4392" customFormat="1" customHeight="1"/>
    <row r="4393" customFormat="1" customHeight="1"/>
    <row r="4394" customFormat="1" customHeight="1"/>
    <row r="4395" customFormat="1" customHeight="1"/>
    <row r="4396" customFormat="1" customHeight="1"/>
    <row r="4397" customFormat="1" customHeight="1"/>
    <row r="4398" customFormat="1" customHeight="1"/>
    <row r="4399" customFormat="1" customHeight="1"/>
    <row r="4400" customFormat="1" customHeight="1"/>
    <row r="4401" customFormat="1" customHeight="1"/>
    <row r="4402" customFormat="1" customHeight="1"/>
    <row r="4403" customFormat="1" customHeight="1"/>
    <row r="4404" customFormat="1" customHeight="1"/>
    <row r="4405" customFormat="1" customHeight="1"/>
    <row r="4406" customFormat="1" customHeight="1"/>
    <row r="4407" customFormat="1" customHeight="1"/>
    <row r="4408" customFormat="1" customHeight="1"/>
    <row r="4409" customFormat="1" customHeight="1"/>
    <row r="4410" customFormat="1" customHeight="1"/>
    <row r="4411" customFormat="1" customHeight="1"/>
    <row r="4412" customFormat="1" customHeight="1"/>
    <row r="4413" customFormat="1" customHeight="1"/>
    <row r="4414" customFormat="1" customHeight="1"/>
    <row r="4415" customFormat="1" customHeight="1"/>
    <row r="4416" customFormat="1" customHeight="1"/>
    <row r="4417" customFormat="1" customHeight="1"/>
    <row r="4418" customFormat="1" customHeight="1"/>
    <row r="4419" customFormat="1" customHeight="1"/>
    <row r="4420" customFormat="1" customHeight="1"/>
    <row r="4421" customFormat="1" customHeight="1"/>
    <row r="4422" customFormat="1" customHeight="1"/>
    <row r="4423" customFormat="1" customHeight="1"/>
    <row r="4424" customFormat="1" customHeight="1"/>
    <row r="4425" customFormat="1" customHeight="1"/>
    <row r="4426" customFormat="1" customHeight="1"/>
    <row r="4427" customFormat="1" customHeight="1"/>
    <row r="4428" customFormat="1" customHeight="1"/>
    <row r="4429" customFormat="1" customHeight="1"/>
    <row r="4430" customFormat="1" customHeight="1"/>
    <row r="4431" customFormat="1" customHeight="1"/>
    <row r="4432" customFormat="1" customHeight="1"/>
    <row r="4433" customFormat="1" customHeight="1"/>
    <row r="4434" customFormat="1" customHeight="1"/>
    <row r="4435" customFormat="1" customHeight="1"/>
    <row r="4436" customFormat="1" customHeight="1"/>
    <row r="4437" customFormat="1" customHeight="1"/>
    <row r="4438" customFormat="1" customHeight="1"/>
    <row r="4439" customFormat="1" customHeight="1"/>
    <row r="4440" customFormat="1" customHeight="1"/>
    <row r="4441" customFormat="1" customHeight="1"/>
    <row r="4442" customFormat="1" customHeight="1"/>
    <row r="4443" customFormat="1" customHeight="1"/>
    <row r="4444" customFormat="1" customHeight="1"/>
    <row r="4445" customFormat="1" customHeight="1"/>
    <row r="4446" customFormat="1" customHeight="1"/>
    <row r="4447" customFormat="1" customHeight="1"/>
    <row r="4448" customFormat="1" customHeight="1"/>
    <row r="4449" customFormat="1" customHeight="1"/>
    <row r="4450" customFormat="1" customHeight="1"/>
    <row r="4451" customFormat="1" customHeight="1"/>
    <row r="4452" customFormat="1" customHeight="1"/>
    <row r="4453" customFormat="1" customHeight="1"/>
    <row r="4454" customFormat="1" customHeight="1"/>
    <row r="4455" customFormat="1" customHeight="1"/>
    <row r="4456" customFormat="1" customHeight="1"/>
    <row r="4457" customFormat="1" customHeight="1"/>
    <row r="4458" customFormat="1" customHeight="1"/>
    <row r="4459" customFormat="1" customHeight="1"/>
    <row r="4460" customFormat="1" customHeight="1"/>
    <row r="4461" customFormat="1" customHeight="1"/>
    <row r="4462" customFormat="1" customHeight="1"/>
    <row r="4463" customFormat="1" customHeight="1"/>
    <row r="4464" customFormat="1" customHeight="1"/>
    <row r="4465" customFormat="1" customHeight="1"/>
    <row r="4466" customFormat="1" customHeight="1"/>
    <row r="4467" customFormat="1" customHeight="1"/>
    <row r="4468" customFormat="1" customHeight="1"/>
    <row r="4469" customFormat="1" customHeight="1"/>
    <row r="4470" customFormat="1" customHeight="1"/>
    <row r="4471" customFormat="1" customHeight="1"/>
    <row r="4472" customFormat="1" customHeight="1"/>
    <row r="4473" customFormat="1" customHeight="1"/>
    <row r="4474" customFormat="1" customHeight="1"/>
    <row r="4475" customFormat="1" customHeight="1"/>
    <row r="4476" customFormat="1" customHeight="1"/>
    <row r="4477" customFormat="1" customHeight="1"/>
    <row r="4478" customFormat="1" customHeight="1"/>
    <row r="4479" customFormat="1" customHeight="1"/>
    <row r="4480" customFormat="1" customHeight="1"/>
    <row r="4481" customFormat="1" customHeight="1"/>
    <row r="4482" customFormat="1" customHeight="1"/>
    <row r="4483" customFormat="1" customHeight="1"/>
    <row r="4484" customFormat="1" customHeight="1"/>
    <row r="4485" customFormat="1" customHeight="1"/>
    <row r="4486" customFormat="1" customHeight="1"/>
    <row r="4487" customFormat="1" customHeight="1"/>
    <row r="4488" customFormat="1" customHeight="1"/>
    <row r="4489" customFormat="1" customHeight="1"/>
    <row r="4490" customFormat="1" customHeight="1"/>
    <row r="4491" customFormat="1" customHeight="1"/>
    <row r="4492" customFormat="1" customHeight="1"/>
    <row r="4493" customFormat="1" customHeight="1"/>
    <row r="4494" customFormat="1" customHeight="1"/>
    <row r="4495" customFormat="1" customHeight="1"/>
    <row r="4496" customFormat="1" customHeight="1"/>
    <row r="4497" customFormat="1" customHeight="1"/>
    <row r="4498" customFormat="1" customHeight="1"/>
    <row r="4499" customFormat="1" customHeight="1"/>
    <row r="4500" customFormat="1" customHeight="1"/>
    <row r="4501" customFormat="1" customHeight="1"/>
    <row r="4502" customFormat="1" customHeight="1"/>
    <row r="4503" customFormat="1" customHeight="1"/>
    <row r="4504" customFormat="1" customHeight="1"/>
    <row r="4505" customFormat="1" customHeight="1"/>
    <row r="4506" customFormat="1" customHeight="1"/>
    <row r="4507" customFormat="1" customHeight="1"/>
    <row r="4508" customFormat="1" customHeight="1"/>
    <row r="4509" customFormat="1" customHeight="1"/>
    <row r="4510" customFormat="1" customHeight="1"/>
    <row r="4511" customFormat="1" customHeight="1"/>
    <row r="4512" customFormat="1" customHeight="1"/>
    <row r="4513" customFormat="1" customHeight="1"/>
    <row r="4514" customFormat="1" customHeight="1"/>
    <row r="4515" customFormat="1" customHeight="1"/>
    <row r="4516" customFormat="1" customHeight="1"/>
    <row r="4517" customFormat="1" customHeight="1"/>
    <row r="4518" customFormat="1" customHeight="1"/>
    <row r="4519" customFormat="1" customHeight="1"/>
    <row r="4520" customFormat="1" customHeight="1"/>
    <row r="4521" customFormat="1" customHeight="1"/>
    <row r="4522" customFormat="1" customHeight="1"/>
    <row r="4523" customFormat="1" customHeight="1"/>
    <row r="4524" customFormat="1" customHeight="1"/>
    <row r="4525" customFormat="1" customHeight="1"/>
    <row r="4526" customFormat="1" customHeight="1"/>
    <row r="4527" customFormat="1" customHeight="1"/>
    <row r="4528" customFormat="1" customHeight="1"/>
    <row r="4529" customFormat="1" customHeight="1"/>
    <row r="4530" customFormat="1" customHeight="1"/>
    <row r="4531" customFormat="1" customHeight="1"/>
    <row r="4532" customFormat="1" customHeight="1"/>
    <row r="4533" customFormat="1" customHeight="1"/>
    <row r="4534" customFormat="1" customHeight="1"/>
    <row r="4535" customFormat="1" customHeight="1"/>
    <row r="4536" customFormat="1" customHeight="1"/>
    <row r="4537" customFormat="1" customHeight="1"/>
    <row r="4538" customFormat="1" customHeight="1"/>
    <row r="4539" customFormat="1" customHeight="1"/>
    <row r="4540" customFormat="1" customHeight="1"/>
    <row r="4541" customFormat="1" customHeight="1"/>
    <row r="4542" customFormat="1" customHeight="1"/>
    <row r="4543" customFormat="1" customHeight="1"/>
    <row r="4544" customFormat="1" customHeight="1"/>
    <row r="4545" customFormat="1" customHeight="1"/>
    <row r="4546" customFormat="1" customHeight="1"/>
    <row r="4547" customFormat="1" customHeight="1"/>
    <row r="4548" customFormat="1" customHeight="1"/>
    <row r="4549" customFormat="1" customHeight="1"/>
    <row r="4550" customFormat="1" customHeight="1"/>
    <row r="4551" customFormat="1" customHeight="1"/>
    <row r="4552" customFormat="1" customHeight="1"/>
    <row r="4553" customFormat="1" customHeight="1"/>
    <row r="4554" customFormat="1" customHeight="1"/>
    <row r="4555" customFormat="1" customHeight="1"/>
    <row r="4556" customFormat="1" customHeight="1"/>
    <row r="4557" customFormat="1" customHeight="1"/>
    <row r="4558" customFormat="1" customHeight="1"/>
    <row r="4559" customFormat="1" customHeight="1"/>
    <row r="4560" customFormat="1" customHeight="1"/>
    <row r="4561" customFormat="1" customHeight="1"/>
    <row r="4562" customFormat="1" customHeight="1"/>
    <row r="4563" customFormat="1" customHeight="1"/>
    <row r="4564" customFormat="1" customHeight="1"/>
    <row r="4565" customFormat="1" customHeight="1"/>
    <row r="4566" customFormat="1" customHeight="1"/>
    <row r="4567" customFormat="1" customHeight="1"/>
    <row r="4568" customFormat="1" customHeight="1"/>
    <row r="4569" customFormat="1" customHeight="1"/>
    <row r="4570" customFormat="1" customHeight="1"/>
    <row r="4571" customFormat="1" customHeight="1"/>
    <row r="4572" customFormat="1" customHeight="1"/>
    <row r="4573" customFormat="1" customHeight="1"/>
    <row r="4574" customFormat="1" customHeight="1"/>
    <row r="4575" customFormat="1" customHeight="1"/>
    <row r="4576" customFormat="1" customHeight="1"/>
    <row r="4577" customFormat="1" customHeight="1"/>
    <row r="4578" customFormat="1" customHeight="1"/>
    <row r="4579" customFormat="1" customHeight="1"/>
    <row r="4580" customFormat="1" customHeight="1"/>
    <row r="4581" customFormat="1" customHeight="1"/>
    <row r="4582" customFormat="1" customHeight="1"/>
    <row r="4583" customFormat="1" customHeight="1"/>
    <row r="4584" customFormat="1" customHeight="1"/>
    <row r="4585" customFormat="1" customHeight="1"/>
    <row r="4586" customFormat="1" customHeight="1"/>
    <row r="4587" customFormat="1" customHeight="1"/>
    <row r="4588" customFormat="1" customHeight="1"/>
    <row r="4589" customFormat="1" customHeight="1"/>
    <row r="4590" customFormat="1" customHeight="1"/>
    <row r="4591" customFormat="1" customHeight="1"/>
    <row r="4592" customFormat="1" customHeight="1"/>
    <row r="4593" customFormat="1" customHeight="1"/>
    <row r="4594" customFormat="1" customHeight="1"/>
    <row r="4595" customFormat="1" customHeight="1"/>
    <row r="4596" customFormat="1" customHeight="1"/>
    <row r="4597" customFormat="1" customHeight="1"/>
    <row r="4598" customFormat="1" customHeight="1"/>
    <row r="4599" customFormat="1" customHeight="1"/>
    <row r="4600" customFormat="1" customHeight="1"/>
    <row r="4601" customFormat="1" customHeight="1"/>
    <row r="4602" customFormat="1" customHeight="1"/>
    <row r="4603" customFormat="1" customHeight="1"/>
    <row r="4604" customFormat="1" customHeight="1"/>
    <row r="4605" customFormat="1" customHeight="1"/>
    <row r="4606" customFormat="1" customHeight="1"/>
    <row r="4607" customFormat="1" customHeight="1"/>
    <row r="4608" customFormat="1" customHeight="1"/>
    <row r="4609" customFormat="1" customHeight="1"/>
    <row r="4610" customFormat="1" customHeight="1"/>
    <row r="4611" customFormat="1" customHeight="1"/>
    <row r="4612" customFormat="1" customHeight="1"/>
    <row r="4613" customFormat="1" customHeight="1"/>
    <row r="4614" customFormat="1" customHeight="1"/>
    <row r="4615" customFormat="1" customHeight="1"/>
    <row r="4616" customFormat="1" customHeight="1"/>
    <row r="4617" customFormat="1" customHeight="1"/>
    <row r="4618" customFormat="1" customHeight="1"/>
    <row r="4619" customFormat="1" customHeight="1"/>
    <row r="4620" customFormat="1" customHeight="1"/>
    <row r="4621" customFormat="1" customHeight="1"/>
    <row r="4622" customFormat="1" customHeight="1"/>
    <row r="4623" customFormat="1" customHeight="1"/>
    <row r="4624" customFormat="1" customHeight="1"/>
    <row r="4625" customFormat="1" customHeight="1"/>
    <row r="4626" customFormat="1" customHeight="1"/>
    <row r="4627" customFormat="1" customHeight="1"/>
    <row r="4628" customFormat="1" customHeight="1"/>
    <row r="4629" customFormat="1" customHeight="1"/>
    <row r="4630" customFormat="1" customHeight="1"/>
    <row r="4631" customFormat="1" customHeight="1"/>
    <row r="4632" customFormat="1" customHeight="1"/>
    <row r="4633" customFormat="1" customHeight="1"/>
    <row r="4634" customFormat="1" customHeight="1"/>
    <row r="4635" customFormat="1" customHeight="1"/>
    <row r="4636" customFormat="1" customHeight="1"/>
    <row r="4637" customFormat="1" customHeight="1"/>
    <row r="4638" customFormat="1" customHeight="1"/>
    <row r="4639" customFormat="1" customHeight="1"/>
    <row r="4640" customFormat="1" customHeight="1"/>
    <row r="4641" customFormat="1" customHeight="1"/>
    <row r="4642" customFormat="1" customHeight="1"/>
    <row r="4643" customFormat="1" customHeight="1"/>
    <row r="4644" customFormat="1" customHeight="1"/>
    <row r="4645" customFormat="1" customHeight="1"/>
    <row r="4646" customFormat="1" customHeight="1"/>
    <row r="4647" customFormat="1" customHeight="1"/>
    <row r="4648" customFormat="1" customHeight="1"/>
    <row r="4649" customFormat="1" customHeight="1"/>
    <row r="4650" customFormat="1" customHeight="1"/>
    <row r="4651" customFormat="1" customHeight="1"/>
    <row r="4652" customFormat="1" customHeight="1"/>
    <row r="4653" customFormat="1" customHeight="1"/>
    <row r="4654" customFormat="1" customHeight="1"/>
    <row r="4655" customFormat="1" customHeight="1"/>
    <row r="4656" customFormat="1" customHeight="1"/>
    <row r="4657" customFormat="1" customHeight="1"/>
    <row r="4658" customFormat="1" customHeight="1"/>
    <row r="4659" customFormat="1" customHeight="1"/>
    <row r="4660" customFormat="1" customHeight="1"/>
    <row r="4661" customFormat="1" customHeight="1"/>
    <row r="4662" customFormat="1" customHeight="1"/>
    <row r="4663" customFormat="1" customHeight="1"/>
    <row r="4664" customFormat="1" customHeight="1"/>
    <row r="4665" customFormat="1" customHeight="1"/>
    <row r="4666" customFormat="1" customHeight="1"/>
    <row r="4667" customFormat="1" customHeight="1"/>
    <row r="4668" customFormat="1" customHeight="1"/>
    <row r="4669" customFormat="1" customHeight="1"/>
    <row r="4670" customFormat="1" customHeight="1"/>
    <row r="4671" customFormat="1" customHeight="1"/>
    <row r="4672" customFormat="1" customHeight="1"/>
    <row r="4673" customFormat="1" customHeight="1"/>
    <row r="4674" customFormat="1" customHeight="1"/>
    <row r="4675" customFormat="1" customHeight="1"/>
    <row r="4676" customFormat="1" customHeight="1"/>
    <row r="4677" customFormat="1" customHeight="1"/>
    <row r="4678" customFormat="1" customHeight="1"/>
    <row r="4679" customFormat="1" customHeight="1"/>
    <row r="4680" customFormat="1" customHeight="1"/>
    <row r="4681" customFormat="1" customHeight="1"/>
    <row r="4682" customFormat="1" customHeight="1"/>
    <row r="4683" customFormat="1" customHeight="1"/>
    <row r="4684" customFormat="1" customHeight="1"/>
    <row r="4685" customFormat="1" customHeight="1"/>
    <row r="4686" customFormat="1" customHeight="1"/>
    <row r="4687" customFormat="1" customHeight="1"/>
    <row r="4688" customFormat="1" customHeight="1"/>
    <row r="4689" customFormat="1" customHeight="1"/>
    <row r="4690" customFormat="1" customHeight="1"/>
    <row r="4691" customFormat="1" customHeight="1"/>
    <row r="4692" customFormat="1" customHeight="1"/>
    <row r="4693" customFormat="1" customHeight="1"/>
    <row r="4694" customFormat="1" customHeight="1"/>
    <row r="4695" customFormat="1" customHeight="1"/>
    <row r="4696" customFormat="1" customHeight="1"/>
    <row r="4697" customFormat="1" customHeight="1"/>
    <row r="4698" customFormat="1" customHeight="1"/>
    <row r="4699" customFormat="1" customHeight="1"/>
    <row r="4700" customFormat="1" customHeight="1"/>
    <row r="4701" customFormat="1" customHeight="1"/>
    <row r="4702" customFormat="1" customHeight="1"/>
    <row r="4703" customFormat="1" customHeight="1"/>
    <row r="4704" customFormat="1" customHeight="1"/>
    <row r="4705" customFormat="1" customHeight="1"/>
    <row r="4706" customFormat="1" customHeight="1"/>
    <row r="4707" customFormat="1" customHeight="1"/>
    <row r="4708" customFormat="1" customHeight="1"/>
    <row r="4709" customFormat="1" customHeight="1"/>
    <row r="4710" customFormat="1" customHeight="1"/>
    <row r="4711" customFormat="1" customHeight="1"/>
    <row r="4712" customFormat="1" customHeight="1"/>
    <row r="4713" customFormat="1" customHeight="1"/>
    <row r="4714" customFormat="1" customHeight="1"/>
    <row r="4715" customFormat="1" customHeight="1"/>
    <row r="4716" customFormat="1" customHeight="1"/>
    <row r="4717" customFormat="1" customHeight="1"/>
    <row r="4718" customFormat="1" customHeight="1"/>
    <row r="4719" customFormat="1" customHeight="1"/>
    <row r="4720" customFormat="1" customHeight="1"/>
    <row r="4721" customFormat="1" customHeight="1"/>
    <row r="4722" customFormat="1" customHeight="1"/>
    <row r="4723" customFormat="1" customHeight="1"/>
    <row r="4724" customFormat="1" customHeight="1"/>
    <row r="4725" customFormat="1" customHeight="1"/>
    <row r="4726" customFormat="1" customHeight="1"/>
    <row r="4727" customFormat="1" customHeight="1"/>
    <row r="4728" customFormat="1" customHeight="1"/>
    <row r="4729" customFormat="1" customHeight="1"/>
    <row r="4730" customFormat="1" customHeight="1"/>
    <row r="4731" customFormat="1" customHeight="1"/>
    <row r="4732" customFormat="1" customHeight="1"/>
    <row r="4733" customFormat="1" customHeight="1"/>
    <row r="4734" customFormat="1" customHeight="1"/>
    <row r="4735" customFormat="1" customHeight="1"/>
    <row r="4736" customFormat="1" customHeight="1"/>
    <row r="4737" customFormat="1" customHeight="1"/>
    <row r="4738" customFormat="1" customHeight="1"/>
    <row r="4739" customFormat="1" customHeight="1"/>
    <row r="4740" customFormat="1" customHeight="1"/>
    <row r="4741" customFormat="1" customHeight="1"/>
    <row r="4742" customFormat="1" customHeight="1"/>
    <row r="4743" customFormat="1" customHeight="1"/>
    <row r="4744" customFormat="1" customHeight="1"/>
    <row r="4745" customFormat="1" customHeight="1"/>
    <row r="4746" customFormat="1" customHeight="1"/>
    <row r="4747" customFormat="1" customHeight="1"/>
    <row r="4748" customFormat="1" customHeight="1"/>
    <row r="4749" customFormat="1" customHeight="1"/>
    <row r="4750" customFormat="1" customHeight="1"/>
    <row r="4751" customFormat="1" customHeight="1"/>
    <row r="4752" customFormat="1" customHeight="1"/>
    <row r="4753" customFormat="1" customHeight="1"/>
    <row r="4754" customFormat="1" customHeight="1"/>
    <row r="4755" customFormat="1" customHeight="1"/>
    <row r="4756" customFormat="1" customHeight="1"/>
    <row r="4757" customFormat="1" customHeight="1"/>
    <row r="4758" customFormat="1" customHeight="1"/>
    <row r="4759" customFormat="1" customHeight="1"/>
    <row r="4760" customFormat="1" customHeight="1"/>
    <row r="4761" customFormat="1" customHeight="1"/>
    <row r="4762" customFormat="1" customHeight="1"/>
    <row r="4763" customFormat="1" customHeight="1"/>
    <row r="4764" customFormat="1" customHeight="1"/>
    <row r="4765" customFormat="1" customHeight="1"/>
    <row r="4766" customFormat="1" customHeight="1"/>
    <row r="4767" customFormat="1" customHeight="1"/>
    <row r="4768" customFormat="1" customHeight="1"/>
    <row r="4769" customFormat="1" customHeight="1"/>
    <row r="4770" customFormat="1" customHeight="1"/>
    <row r="4771" customFormat="1" customHeight="1"/>
    <row r="4772" customFormat="1" customHeight="1"/>
    <row r="4773" customFormat="1" customHeight="1"/>
    <row r="4774" customFormat="1" customHeight="1"/>
    <row r="4775" customFormat="1" customHeight="1"/>
    <row r="4776" customFormat="1" customHeight="1"/>
    <row r="4777" customFormat="1" customHeight="1"/>
    <row r="4778" customFormat="1" customHeight="1"/>
    <row r="4779" customFormat="1" customHeight="1"/>
    <row r="4780" customFormat="1" customHeight="1"/>
    <row r="4781" customFormat="1" customHeight="1"/>
    <row r="4782" customFormat="1" customHeight="1"/>
    <row r="4783" customFormat="1" customHeight="1"/>
    <row r="4784" customFormat="1" customHeight="1"/>
    <row r="4785" customFormat="1" customHeight="1"/>
    <row r="4786" customFormat="1" customHeight="1"/>
    <row r="4787" customFormat="1" customHeight="1"/>
    <row r="4788" customFormat="1" customHeight="1"/>
    <row r="4789" customFormat="1" customHeight="1"/>
    <row r="4790" customFormat="1" customHeight="1"/>
    <row r="4791" customFormat="1" customHeight="1"/>
    <row r="4792" customFormat="1" customHeight="1"/>
    <row r="4793" customFormat="1" customHeight="1"/>
    <row r="4794" customFormat="1" customHeight="1"/>
    <row r="4795" customFormat="1" customHeight="1"/>
    <row r="4796" customFormat="1" customHeight="1"/>
    <row r="4797" customFormat="1" customHeight="1"/>
    <row r="4798" customFormat="1" customHeight="1"/>
    <row r="4799" customFormat="1" customHeight="1"/>
    <row r="4800" customFormat="1" customHeight="1"/>
    <row r="4801" customFormat="1" customHeight="1"/>
    <row r="4802" customFormat="1" customHeight="1"/>
    <row r="4803" customFormat="1" customHeight="1"/>
    <row r="4804" customFormat="1" customHeight="1"/>
    <row r="4805" customFormat="1" customHeight="1"/>
    <row r="4806" customFormat="1" customHeight="1"/>
    <row r="4807" customFormat="1" customHeight="1"/>
    <row r="4808" customFormat="1" customHeight="1"/>
    <row r="4809" customFormat="1" customHeight="1"/>
    <row r="4810" customFormat="1" customHeight="1"/>
    <row r="4811" customFormat="1" customHeight="1"/>
    <row r="4812" customFormat="1" customHeight="1"/>
    <row r="4813" customFormat="1" customHeight="1"/>
    <row r="4814" customFormat="1" customHeight="1"/>
    <row r="4815" customFormat="1" customHeight="1"/>
    <row r="4816" customFormat="1" customHeight="1"/>
    <row r="4817" customFormat="1" customHeight="1"/>
    <row r="4818" customFormat="1" customHeight="1"/>
    <row r="4819" customFormat="1" customHeight="1"/>
    <row r="4820" customFormat="1" customHeight="1"/>
    <row r="4821" customFormat="1" customHeight="1"/>
    <row r="4822" customFormat="1" customHeight="1"/>
    <row r="4823" customFormat="1" customHeight="1"/>
    <row r="4824" customFormat="1" customHeight="1"/>
    <row r="4825" customFormat="1" customHeight="1"/>
    <row r="4826" customFormat="1" customHeight="1"/>
    <row r="4827" customFormat="1" customHeight="1"/>
    <row r="4828" customFormat="1" customHeight="1"/>
    <row r="4829" customFormat="1" customHeight="1"/>
    <row r="4830" customFormat="1" customHeight="1"/>
    <row r="4831" customFormat="1" customHeight="1"/>
    <row r="4832" customFormat="1" customHeight="1"/>
    <row r="4833" customFormat="1" customHeight="1"/>
    <row r="4834" customFormat="1" customHeight="1"/>
    <row r="4835" customFormat="1" customHeight="1"/>
    <row r="4836" customFormat="1" customHeight="1"/>
    <row r="4837" customFormat="1" customHeight="1"/>
    <row r="4838" customFormat="1" customHeight="1"/>
    <row r="4839" customFormat="1" customHeight="1"/>
    <row r="4840" customFormat="1" customHeight="1"/>
    <row r="4841" customFormat="1" customHeight="1"/>
    <row r="4842" customFormat="1" customHeight="1"/>
    <row r="4843" customFormat="1" customHeight="1"/>
    <row r="4844" customFormat="1" customHeight="1"/>
    <row r="4845" customFormat="1" customHeight="1"/>
    <row r="4846" customFormat="1" customHeight="1"/>
    <row r="4847" customFormat="1" customHeight="1"/>
    <row r="4848" customFormat="1" customHeight="1"/>
    <row r="4849" customFormat="1" customHeight="1"/>
    <row r="4850" customFormat="1" customHeight="1"/>
    <row r="4851" customFormat="1" customHeight="1"/>
    <row r="4852" customFormat="1" customHeight="1"/>
    <row r="4853" customFormat="1" customHeight="1"/>
    <row r="4854" customFormat="1" customHeight="1"/>
    <row r="4855" customFormat="1" customHeight="1"/>
    <row r="4856" customFormat="1" customHeight="1"/>
    <row r="4857" customFormat="1" customHeight="1"/>
    <row r="4858" customFormat="1" customHeight="1"/>
    <row r="4859" customFormat="1" customHeight="1"/>
    <row r="4860" customFormat="1" customHeight="1"/>
    <row r="4861" customFormat="1" customHeight="1"/>
    <row r="4862" customFormat="1" customHeight="1"/>
    <row r="4863" customFormat="1" customHeight="1"/>
    <row r="4864" customFormat="1" customHeight="1"/>
    <row r="4865" customFormat="1" customHeight="1"/>
    <row r="4866" customFormat="1" customHeight="1"/>
    <row r="4867" customFormat="1" customHeight="1"/>
    <row r="4868" customFormat="1" customHeight="1"/>
    <row r="4869" customFormat="1" customHeight="1"/>
    <row r="4870" customFormat="1" customHeight="1"/>
    <row r="4871" customFormat="1" customHeight="1"/>
    <row r="4872" customFormat="1" customHeight="1"/>
    <row r="4873" customFormat="1" customHeight="1"/>
    <row r="4874" customFormat="1" customHeight="1"/>
    <row r="4875" customFormat="1" customHeight="1"/>
    <row r="4876" customFormat="1" customHeight="1"/>
    <row r="4877" customFormat="1" customHeight="1"/>
    <row r="4878" customFormat="1" customHeight="1"/>
    <row r="4879" customFormat="1" customHeight="1"/>
    <row r="4880" customFormat="1" customHeight="1"/>
    <row r="4881" customFormat="1" customHeight="1"/>
    <row r="4882" customFormat="1" customHeight="1"/>
    <row r="4883" customFormat="1" customHeight="1"/>
    <row r="4884" customFormat="1" customHeight="1"/>
    <row r="4885" customFormat="1" customHeight="1"/>
    <row r="4886" customFormat="1" customHeight="1"/>
    <row r="4887" customFormat="1" customHeight="1"/>
    <row r="4888" customFormat="1" customHeight="1"/>
    <row r="4889" customFormat="1" customHeight="1"/>
    <row r="4890" customFormat="1" customHeight="1"/>
    <row r="4891" customFormat="1" customHeight="1"/>
    <row r="4892" customFormat="1" customHeight="1"/>
    <row r="4893" customFormat="1" customHeight="1"/>
    <row r="4894" customFormat="1" customHeight="1"/>
    <row r="4895" customFormat="1" customHeight="1"/>
    <row r="4896" customFormat="1" customHeight="1"/>
    <row r="4897" customFormat="1" customHeight="1"/>
    <row r="4898" customFormat="1" customHeight="1"/>
    <row r="4899" customFormat="1" customHeight="1"/>
    <row r="4900" customFormat="1" customHeight="1"/>
    <row r="4901" customFormat="1" customHeight="1"/>
    <row r="4902" customFormat="1" customHeight="1"/>
    <row r="4903" customFormat="1" customHeight="1"/>
    <row r="4904" customFormat="1" customHeight="1"/>
    <row r="4905" customFormat="1" customHeight="1"/>
    <row r="4906" customFormat="1" customHeight="1"/>
    <row r="4907" customFormat="1" customHeight="1"/>
    <row r="4908" customFormat="1" customHeight="1"/>
    <row r="4909" customFormat="1" customHeight="1"/>
    <row r="4910" customFormat="1" customHeight="1"/>
    <row r="4911" customFormat="1" customHeight="1"/>
    <row r="4912" customFormat="1" customHeight="1"/>
    <row r="4913" customFormat="1" customHeight="1"/>
    <row r="4914" customFormat="1" customHeight="1"/>
    <row r="4915" customFormat="1" customHeight="1"/>
    <row r="4916" customFormat="1" customHeight="1"/>
    <row r="4917" customFormat="1" customHeight="1"/>
    <row r="4918" customFormat="1" customHeight="1"/>
    <row r="4919" customFormat="1" customHeight="1"/>
    <row r="4920" customFormat="1" customHeight="1"/>
    <row r="4921" customFormat="1" customHeight="1"/>
    <row r="4922" customFormat="1" customHeight="1"/>
    <row r="4923" customFormat="1" customHeight="1"/>
    <row r="4924" customFormat="1" customHeight="1"/>
    <row r="4925" customFormat="1" customHeight="1"/>
    <row r="4926" customFormat="1" customHeight="1"/>
    <row r="4927" customFormat="1" customHeight="1"/>
    <row r="4928" customFormat="1" customHeight="1"/>
    <row r="4929" customFormat="1" customHeight="1"/>
    <row r="4930" customFormat="1" customHeight="1"/>
    <row r="4931" customFormat="1" customHeight="1"/>
    <row r="4932" customFormat="1" customHeight="1"/>
    <row r="4933" customFormat="1" customHeight="1"/>
    <row r="4934" customFormat="1" customHeight="1"/>
    <row r="4935" customFormat="1" customHeight="1"/>
    <row r="4936" customFormat="1" customHeight="1"/>
    <row r="4937" customFormat="1" customHeight="1"/>
    <row r="4938" customFormat="1" customHeight="1"/>
    <row r="4939" customFormat="1" customHeight="1"/>
    <row r="4940" customFormat="1" customHeight="1"/>
    <row r="4941" customFormat="1" customHeight="1"/>
    <row r="4942" customFormat="1" customHeight="1"/>
    <row r="4943" customFormat="1" customHeight="1"/>
    <row r="4944" customFormat="1" customHeight="1"/>
    <row r="4945" customFormat="1" customHeight="1"/>
    <row r="4946" customFormat="1" customHeight="1"/>
    <row r="4947" customFormat="1" customHeight="1"/>
    <row r="4948" customFormat="1" customHeight="1"/>
    <row r="4949" customFormat="1" customHeight="1"/>
    <row r="4950" customFormat="1" customHeight="1"/>
    <row r="4951" customFormat="1" customHeight="1"/>
    <row r="4952" customFormat="1" customHeight="1"/>
    <row r="4953" customFormat="1" customHeight="1"/>
    <row r="4954" customFormat="1" customHeight="1"/>
    <row r="4955" customFormat="1" customHeight="1"/>
    <row r="4956" customFormat="1" customHeight="1"/>
    <row r="4957" customFormat="1" customHeight="1"/>
    <row r="4958" customFormat="1" customHeight="1"/>
    <row r="4959" customFormat="1" customHeight="1"/>
    <row r="4960" customFormat="1" customHeight="1"/>
    <row r="4961" customFormat="1" customHeight="1"/>
    <row r="4962" customFormat="1" customHeight="1"/>
    <row r="4963" customFormat="1" customHeight="1"/>
    <row r="4964" customFormat="1" customHeight="1"/>
    <row r="4965" customFormat="1" customHeight="1"/>
    <row r="4966" customFormat="1" customHeight="1"/>
    <row r="4967" customFormat="1" customHeight="1"/>
    <row r="4968" customFormat="1" customHeight="1"/>
    <row r="4969" customFormat="1" customHeight="1"/>
    <row r="4970" customFormat="1" customHeight="1"/>
    <row r="4971" customFormat="1" customHeight="1"/>
    <row r="4972" customFormat="1" customHeight="1"/>
    <row r="4973" customFormat="1" customHeight="1"/>
    <row r="4974" customFormat="1" customHeight="1"/>
    <row r="4975" customFormat="1" customHeight="1"/>
    <row r="4976" customFormat="1" customHeight="1"/>
    <row r="4977" customFormat="1" customHeight="1"/>
    <row r="4978" customFormat="1" customHeight="1"/>
    <row r="4979" customFormat="1" customHeight="1"/>
    <row r="4980" customFormat="1" customHeight="1"/>
    <row r="4981" customFormat="1" customHeight="1"/>
    <row r="4982" customFormat="1" customHeight="1"/>
    <row r="4983" customFormat="1" customHeight="1"/>
    <row r="4984" customFormat="1" customHeight="1"/>
    <row r="4985" customFormat="1" customHeight="1"/>
    <row r="4986" customFormat="1" customHeight="1"/>
    <row r="4987" customFormat="1" customHeight="1"/>
    <row r="4988" customFormat="1" customHeight="1"/>
    <row r="4989" customFormat="1" customHeight="1"/>
    <row r="4990" customFormat="1" customHeight="1"/>
    <row r="4991" customFormat="1" customHeight="1"/>
    <row r="4992" customFormat="1" customHeight="1"/>
    <row r="4993" customFormat="1" customHeight="1"/>
    <row r="4994" customFormat="1" customHeight="1"/>
    <row r="4995" customFormat="1" customHeight="1"/>
    <row r="4996" customFormat="1" customHeight="1"/>
    <row r="4997" customFormat="1" customHeight="1"/>
    <row r="4998" customFormat="1" customHeight="1"/>
    <row r="4999" customFormat="1" customHeight="1"/>
    <row r="5000" customFormat="1" customHeight="1"/>
    <row r="5001" customFormat="1" customHeight="1"/>
    <row r="5002" customFormat="1" customHeight="1"/>
    <row r="5003" customFormat="1" customHeight="1"/>
    <row r="5004" customFormat="1" customHeight="1"/>
    <row r="5005" customFormat="1" customHeight="1"/>
    <row r="5006" customFormat="1" customHeight="1"/>
    <row r="5007" customFormat="1" customHeight="1"/>
    <row r="5008" customFormat="1" customHeight="1"/>
    <row r="5009" customFormat="1" customHeight="1"/>
    <row r="5010" customFormat="1" customHeight="1"/>
    <row r="5011" customFormat="1" customHeight="1"/>
    <row r="5012" customFormat="1" customHeight="1"/>
    <row r="5013" customFormat="1" customHeight="1"/>
    <row r="5014" customFormat="1" customHeight="1"/>
    <row r="5015" customFormat="1" customHeight="1"/>
    <row r="5016" customFormat="1" customHeight="1"/>
    <row r="5017" customFormat="1" customHeight="1"/>
    <row r="5018" customFormat="1" customHeight="1"/>
    <row r="5019" customFormat="1" customHeight="1"/>
    <row r="5020" customFormat="1" customHeight="1"/>
    <row r="5021" customFormat="1" customHeight="1"/>
    <row r="5022" customFormat="1" customHeight="1"/>
    <row r="5023" customFormat="1" customHeight="1"/>
    <row r="5024" customFormat="1" customHeight="1"/>
    <row r="5025" customFormat="1" customHeight="1"/>
    <row r="5026" customFormat="1" customHeight="1"/>
    <row r="5027" customFormat="1" customHeight="1"/>
    <row r="5028" customFormat="1" customHeight="1"/>
    <row r="5029" customFormat="1" customHeight="1"/>
    <row r="5030" customFormat="1" customHeight="1"/>
    <row r="5031" customFormat="1" customHeight="1"/>
    <row r="5032" customFormat="1" customHeight="1"/>
    <row r="5033" customFormat="1" customHeight="1"/>
    <row r="5034" customFormat="1" customHeight="1"/>
    <row r="5035" customFormat="1" customHeight="1"/>
    <row r="5036" customFormat="1" customHeight="1"/>
    <row r="5037" customFormat="1" customHeight="1"/>
    <row r="5038" customFormat="1" customHeight="1"/>
    <row r="5039" customFormat="1" customHeight="1"/>
    <row r="5040" customFormat="1" customHeight="1"/>
    <row r="5041" customFormat="1" customHeight="1"/>
    <row r="5042" customFormat="1" customHeight="1"/>
    <row r="5043" customFormat="1" customHeight="1"/>
    <row r="5044" customFormat="1" customHeight="1"/>
    <row r="5045" customFormat="1" customHeight="1"/>
    <row r="5046" customFormat="1" customHeight="1"/>
    <row r="5047" customFormat="1" customHeight="1"/>
    <row r="5048" customFormat="1" customHeight="1"/>
    <row r="5049" customFormat="1" customHeight="1"/>
    <row r="5050" customFormat="1" customHeight="1"/>
    <row r="5051" customFormat="1" customHeight="1"/>
    <row r="5052" customFormat="1" customHeight="1"/>
    <row r="5053" customFormat="1" customHeight="1"/>
    <row r="5054" customFormat="1" customHeight="1"/>
    <row r="5055" customFormat="1" customHeight="1"/>
    <row r="5056" customFormat="1" customHeight="1"/>
    <row r="5057" customFormat="1" customHeight="1"/>
    <row r="5058" customFormat="1" customHeight="1"/>
    <row r="5059" customFormat="1" customHeight="1"/>
    <row r="5060" customFormat="1" customHeight="1"/>
    <row r="5061" customFormat="1" customHeight="1"/>
    <row r="5062" customFormat="1" customHeight="1"/>
    <row r="5063" customFormat="1" customHeight="1"/>
    <row r="5064" customFormat="1" customHeight="1"/>
    <row r="5065" customFormat="1" customHeight="1"/>
    <row r="5066" customFormat="1" customHeight="1"/>
    <row r="5067" customFormat="1" customHeight="1"/>
    <row r="5068" customFormat="1" customHeight="1"/>
    <row r="5069" customFormat="1" customHeight="1"/>
    <row r="5070" customFormat="1" customHeight="1"/>
    <row r="5071" customFormat="1" customHeight="1"/>
    <row r="5072" customFormat="1" customHeight="1"/>
    <row r="5073" customFormat="1" customHeight="1"/>
    <row r="5074" customFormat="1" customHeight="1"/>
    <row r="5075" customFormat="1" customHeight="1"/>
    <row r="5076" customFormat="1" customHeight="1"/>
    <row r="5077" customFormat="1" customHeight="1"/>
    <row r="5078" customFormat="1" customHeight="1"/>
    <row r="5079" customFormat="1" customHeight="1"/>
    <row r="5080" customFormat="1" customHeight="1"/>
    <row r="5081" customFormat="1" customHeight="1"/>
    <row r="5082" customFormat="1" customHeight="1"/>
    <row r="5083" customFormat="1" customHeight="1"/>
    <row r="5084" customFormat="1" customHeight="1"/>
    <row r="5085" customFormat="1" customHeight="1"/>
    <row r="5086" customFormat="1" customHeight="1"/>
    <row r="5087" customFormat="1" customHeight="1"/>
    <row r="5088" customFormat="1" customHeight="1"/>
    <row r="5089" customFormat="1" customHeight="1"/>
    <row r="5090" customFormat="1" customHeight="1"/>
    <row r="5091" customFormat="1" customHeight="1"/>
    <row r="5092" customFormat="1" customHeight="1"/>
    <row r="5093" customFormat="1" customHeight="1"/>
    <row r="5094" customFormat="1" customHeight="1"/>
    <row r="5095" customFormat="1" customHeight="1"/>
    <row r="5096" customFormat="1" customHeight="1"/>
    <row r="5097" customFormat="1" customHeight="1"/>
    <row r="5098" customFormat="1" customHeight="1"/>
    <row r="5099" customFormat="1" customHeight="1"/>
    <row r="5100" customFormat="1" customHeight="1"/>
    <row r="5101" customFormat="1" customHeight="1"/>
    <row r="5102" customFormat="1" customHeight="1"/>
    <row r="5103" customFormat="1" customHeight="1"/>
    <row r="5104" customFormat="1" customHeight="1"/>
    <row r="5105" customFormat="1" customHeight="1"/>
    <row r="5106" customFormat="1" customHeight="1"/>
    <row r="5107" customFormat="1" customHeight="1"/>
    <row r="5108" customFormat="1" customHeight="1"/>
    <row r="5109" customFormat="1" customHeight="1"/>
    <row r="5110" customFormat="1" customHeight="1"/>
    <row r="5111" customFormat="1" customHeight="1"/>
    <row r="5112" customFormat="1" customHeight="1"/>
    <row r="5113" customFormat="1" customHeight="1"/>
    <row r="5114" customFormat="1" customHeight="1"/>
    <row r="5115" customFormat="1" customHeight="1"/>
    <row r="5116" customFormat="1" customHeight="1"/>
    <row r="5117" customFormat="1" customHeight="1"/>
    <row r="5118" customFormat="1" customHeight="1"/>
    <row r="5119" customFormat="1" customHeight="1"/>
    <row r="5120" customFormat="1" customHeight="1"/>
    <row r="5121" customFormat="1" customHeight="1"/>
    <row r="5122" customFormat="1" customHeight="1"/>
    <row r="5123" customFormat="1" customHeight="1"/>
    <row r="5124" customFormat="1" customHeight="1"/>
    <row r="5125" customFormat="1" customHeight="1"/>
    <row r="5126" customFormat="1" customHeight="1"/>
    <row r="5127" customFormat="1" customHeight="1"/>
    <row r="5128" customFormat="1" customHeight="1"/>
    <row r="5129" customFormat="1" customHeight="1"/>
    <row r="5130" customFormat="1" customHeight="1"/>
    <row r="5131" customFormat="1" customHeight="1"/>
    <row r="5132" customFormat="1" customHeight="1"/>
    <row r="5133" customFormat="1" customHeight="1"/>
    <row r="5134" customFormat="1" customHeight="1"/>
    <row r="5135" customFormat="1" customHeight="1"/>
    <row r="5136" customFormat="1" customHeight="1"/>
    <row r="5137" customFormat="1" customHeight="1"/>
    <row r="5138" customFormat="1" customHeight="1"/>
    <row r="5139" customFormat="1" customHeight="1"/>
    <row r="5140" customFormat="1" customHeight="1"/>
    <row r="5141" customFormat="1" customHeight="1"/>
    <row r="5142" customFormat="1" customHeight="1"/>
    <row r="5143" customFormat="1" customHeight="1"/>
    <row r="5144" customFormat="1" customHeight="1"/>
    <row r="5145" customFormat="1" customHeight="1"/>
    <row r="5146" customFormat="1" customHeight="1"/>
    <row r="5147" customFormat="1" customHeight="1"/>
    <row r="5148" customFormat="1" customHeight="1"/>
    <row r="5149" customFormat="1" customHeight="1"/>
    <row r="5150" customFormat="1" customHeight="1"/>
    <row r="5151" customFormat="1" customHeight="1"/>
    <row r="5152" customFormat="1" customHeight="1"/>
    <row r="5153" customFormat="1" customHeight="1"/>
    <row r="5154" customFormat="1" customHeight="1"/>
    <row r="5155" customFormat="1" customHeight="1"/>
    <row r="5156" customFormat="1" customHeight="1"/>
    <row r="5157" customFormat="1" customHeight="1"/>
    <row r="5158" customFormat="1" customHeight="1"/>
    <row r="5159" customFormat="1" customHeight="1"/>
    <row r="5160" customFormat="1" customHeight="1"/>
    <row r="5161" customFormat="1" customHeight="1"/>
    <row r="5162" customFormat="1" customHeight="1"/>
    <row r="5163" customFormat="1" customHeight="1"/>
    <row r="5164" customFormat="1" customHeight="1"/>
    <row r="5165" customFormat="1" customHeight="1"/>
    <row r="5166" customFormat="1" customHeight="1"/>
    <row r="5167" customFormat="1" customHeight="1"/>
    <row r="5168" customFormat="1" customHeight="1"/>
    <row r="5169" customFormat="1" customHeight="1"/>
    <row r="5170" customFormat="1" customHeight="1"/>
    <row r="5171" customFormat="1" customHeight="1"/>
    <row r="5172" customFormat="1" customHeight="1"/>
    <row r="5173" customFormat="1" customHeight="1"/>
    <row r="5174" customFormat="1" customHeight="1"/>
    <row r="5175" customFormat="1" customHeight="1"/>
    <row r="5176" customFormat="1" customHeight="1"/>
    <row r="5177" customFormat="1" customHeight="1"/>
    <row r="5178" customFormat="1" customHeight="1"/>
    <row r="5179" customFormat="1" customHeight="1"/>
    <row r="5180" customFormat="1" customHeight="1"/>
    <row r="5181" customFormat="1" customHeight="1"/>
    <row r="5182" customFormat="1" customHeight="1"/>
    <row r="5183" customFormat="1" customHeight="1"/>
    <row r="5184" customFormat="1" customHeight="1"/>
    <row r="5185" customFormat="1" customHeight="1"/>
    <row r="5186" customFormat="1" customHeight="1"/>
    <row r="5187" customFormat="1" customHeight="1"/>
    <row r="5188" customFormat="1" customHeight="1"/>
    <row r="5189" customFormat="1" customHeight="1"/>
    <row r="5190" customFormat="1" customHeight="1"/>
    <row r="5191" customFormat="1" customHeight="1"/>
    <row r="5192" customFormat="1" customHeight="1"/>
    <row r="5193" customFormat="1" customHeight="1"/>
    <row r="5194" customFormat="1" customHeight="1"/>
    <row r="5195" customFormat="1" customHeight="1"/>
    <row r="5196" customFormat="1" customHeight="1"/>
    <row r="5197" customFormat="1" customHeight="1"/>
    <row r="5198" customFormat="1" customHeight="1"/>
    <row r="5199" customFormat="1" customHeight="1"/>
    <row r="5200" customFormat="1" customHeight="1"/>
    <row r="5201" customFormat="1" customHeight="1"/>
    <row r="5202" customFormat="1" customHeight="1"/>
    <row r="5203" customFormat="1" customHeight="1"/>
    <row r="5204" customFormat="1" customHeight="1"/>
    <row r="5205" customFormat="1" customHeight="1"/>
    <row r="5206" customFormat="1" customHeight="1"/>
    <row r="5207" customFormat="1" customHeight="1"/>
    <row r="5208" customFormat="1" customHeight="1"/>
    <row r="5209" customFormat="1" customHeight="1"/>
    <row r="5210" customFormat="1" customHeight="1"/>
    <row r="5211" customFormat="1" customHeight="1"/>
    <row r="5212" customFormat="1" customHeight="1"/>
    <row r="5213" customFormat="1" customHeight="1"/>
    <row r="5214" customFormat="1" customHeight="1"/>
    <row r="5215" customFormat="1" customHeight="1"/>
    <row r="5216" customFormat="1" customHeight="1"/>
    <row r="5217" customFormat="1" customHeight="1"/>
    <row r="5218" customFormat="1" customHeight="1"/>
    <row r="5219" customFormat="1" customHeight="1"/>
    <row r="5220" customFormat="1" customHeight="1"/>
    <row r="5221" customFormat="1" customHeight="1"/>
    <row r="5222" customFormat="1" customHeight="1"/>
    <row r="5223" customFormat="1" customHeight="1"/>
    <row r="5224" customFormat="1" customHeight="1"/>
    <row r="5225" customFormat="1" customHeight="1"/>
    <row r="5226" customFormat="1" customHeight="1"/>
    <row r="5227" customFormat="1" customHeight="1"/>
    <row r="5228" customFormat="1" customHeight="1"/>
    <row r="5229" customFormat="1" customHeight="1"/>
    <row r="5230" customFormat="1" customHeight="1"/>
    <row r="5231" customFormat="1" customHeight="1"/>
    <row r="5232" customFormat="1" customHeight="1"/>
    <row r="5233" customFormat="1" customHeight="1"/>
    <row r="5234" customFormat="1" customHeight="1"/>
    <row r="5235" customFormat="1" customHeight="1"/>
    <row r="5236" customFormat="1" customHeight="1"/>
    <row r="5237" customFormat="1" customHeight="1"/>
    <row r="5238" customFormat="1" customHeight="1"/>
    <row r="5239" customFormat="1" customHeight="1"/>
    <row r="5240" customFormat="1" customHeight="1"/>
    <row r="5241" customFormat="1" customHeight="1"/>
    <row r="5242" customFormat="1" customHeight="1"/>
    <row r="5243" customFormat="1" customHeight="1"/>
    <row r="5244" customFormat="1" customHeight="1"/>
    <row r="5245" customFormat="1" customHeight="1"/>
    <row r="5246" customFormat="1" customHeight="1"/>
    <row r="5247" customFormat="1" customHeight="1"/>
    <row r="5248" customFormat="1" customHeight="1"/>
    <row r="5249" customFormat="1" customHeight="1"/>
    <row r="5250" customFormat="1" customHeight="1"/>
    <row r="5251" customFormat="1" customHeight="1"/>
    <row r="5252" customFormat="1" customHeight="1"/>
    <row r="5253" customFormat="1" customHeight="1"/>
    <row r="5254" customFormat="1" customHeight="1"/>
    <row r="5255" customFormat="1" customHeight="1"/>
    <row r="5256" customFormat="1" customHeight="1"/>
    <row r="5257" customFormat="1" customHeight="1"/>
    <row r="5258" customFormat="1" customHeight="1"/>
    <row r="5259" customFormat="1" customHeight="1"/>
    <row r="5260" customFormat="1" customHeight="1"/>
    <row r="5261" customFormat="1" customHeight="1"/>
    <row r="5262" customFormat="1" customHeight="1"/>
    <row r="5263" customFormat="1" customHeight="1"/>
    <row r="5264" customFormat="1" customHeight="1"/>
    <row r="5265" customFormat="1" customHeight="1"/>
    <row r="5266" customFormat="1" customHeight="1"/>
    <row r="5267" customFormat="1" customHeight="1"/>
    <row r="5268" customFormat="1" customHeight="1"/>
    <row r="5269" customFormat="1" customHeight="1"/>
    <row r="5270" customFormat="1" customHeight="1"/>
    <row r="5271" customFormat="1" customHeight="1"/>
    <row r="5272" customFormat="1" customHeight="1"/>
    <row r="5273" customFormat="1" customHeight="1"/>
    <row r="5274" customFormat="1" customHeight="1"/>
    <row r="5275" customFormat="1" customHeight="1"/>
    <row r="5276" customFormat="1" customHeight="1"/>
    <row r="5277" customFormat="1" customHeight="1"/>
    <row r="5278" customFormat="1" customHeight="1"/>
    <row r="5279" customFormat="1" customHeight="1"/>
    <row r="5280" customFormat="1" customHeight="1"/>
    <row r="5281" customFormat="1" customHeight="1"/>
    <row r="5282" customFormat="1" customHeight="1"/>
    <row r="5283" customFormat="1" customHeight="1"/>
    <row r="5284" customFormat="1" customHeight="1"/>
    <row r="5285" customFormat="1" customHeight="1"/>
    <row r="5286" customFormat="1" customHeight="1"/>
    <row r="5287" customFormat="1" customHeight="1"/>
    <row r="5288" customFormat="1" customHeight="1"/>
    <row r="5289" customFormat="1" customHeight="1"/>
    <row r="5290" customFormat="1" customHeight="1"/>
    <row r="5291" customFormat="1" customHeight="1"/>
    <row r="5292" customFormat="1" customHeight="1"/>
    <row r="5293" customFormat="1" customHeight="1"/>
    <row r="5294" customFormat="1" customHeight="1"/>
    <row r="5295" customFormat="1" customHeight="1"/>
    <row r="5296" customFormat="1" customHeight="1"/>
    <row r="5297" customFormat="1" customHeight="1"/>
    <row r="5298" customFormat="1" customHeight="1"/>
    <row r="5299" customFormat="1" customHeight="1"/>
    <row r="5300" customFormat="1" customHeight="1"/>
    <row r="5301" customFormat="1" customHeight="1"/>
    <row r="5302" customFormat="1" customHeight="1"/>
    <row r="5303" customFormat="1" customHeight="1"/>
    <row r="5304" customFormat="1" customHeight="1"/>
    <row r="5305" customFormat="1" customHeight="1"/>
    <row r="5306" customFormat="1" customHeight="1"/>
    <row r="5307" customFormat="1" customHeight="1"/>
    <row r="5308" customFormat="1" customHeight="1"/>
    <row r="5309" customFormat="1" customHeight="1"/>
    <row r="5310" customFormat="1" customHeight="1"/>
    <row r="5311" customFormat="1" customHeight="1"/>
    <row r="5312" customFormat="1" customHeight="1"/>
    <row r="5313" customFormat="1" customHeight="1"/>
    <row r="5314" customFormat="1" customHeight="1"/>
    <row r="5315" customFormat="1" customHeight="1"/>
    <row r="5316" customFormat="1" customHeight="1"/>
    <row r="5317" customFormat="1" customHeight="1"/>
    <row r="5318" customFormat="1" customHeight="1"/>
    <row r="5319" customFormat="1" customHeight="1"/>
    <row r="5320" customFormat="1" customHeight="1"/>
    <row r="5321" customFormat="1" customHeight="1"/>
    <row r="5322" customFormat="1" customHeight="1"/>
    <row r="5323" customFormat="1" customHeight="1"/>
    <row r="5324" customFormat="1" customHeight="1"/>
    <row r="5325" customFormat="1" customHeight="1"/>
    <row r="5326" customFormat="1" customHeight="1"/>
    <row r="5327" customFormat="1" customHeight="1"/>
    <row r="5328" customFormat="1" customHeight="1"/>
    <row r="5329" customFormat="1" customHeight="1"/>
    <row r="5330" customFormat="1" customHeight="1"/>
    <row r="5331" customFormat="1" customHeight="1"/>
    <row r="5332" customFormat="1" customHeight="1"/>
    <row r="5333" customFormat="1" customHeight="1"/>
    <row r="5334" customFormat="1" customHeight="1"/>
    <row r="5335" customFormat="1" customHeight="1"/>
    <row r="5336" customFormat="1" customHeight="1"/>
    <row r="5337" customFormat="1" customHeight="1"/>
    <row r="5338" customFormat="1" customHeight="1"/>
    <row r="5339" customFormat="1" customHeight="1"/>
    <row r="5340" customFormat="1" customHeight="1"/>
    <row r="5341" customFormat="1" customHeight="1"/>
    <row r="5342" customFormat="1" customHeight="1"/>
    <row r="5343" customFormat="1" customHeight="1"/>
    <row r="5344" customFormat="1" customHeight="1"/>
    <row r="5345" customFormat="1" customHeight="1"/>
    <row r="5346" customFormat="1" customHeight="1"/>
    <row r="5347" customFormat="1" customHeight="1"/>
    <row r="5348" customFormat="1" customHeight="1"/>
    <row r="5349" customFormat="1" customHeight="1"/>
    <row r="5350" customFormat="1" customHeight="1"/>
    <row r="5351" customFormat="1" customHeight="1"/>
    <row r="5352" customFormat="1" customHeight="1"/>
    <row r="5353" customFormat="1" customHeight="1"/>
    <row r="5354" customFormat="1" customHeight="1"/>
    <row r="5355" customFormat="1" customHeight="1"/>
    <row r="5356" customFormat="1" customHeight="1"/>
    <row r="5357" customFormat="1" customHeight="1"/>
    <row r="5358" customFormat="1" customHeight="1"/>
    <row r="5359" customFormat="1" customHeight="1"/>
    <row r="5360" customFormat="1" customHeight="1"/>
    <row r="5361" customFormat="1" customHeight="1"/>
    <row r="5362" customFormat="1" customHeight="1"/>
    <row r="5363" customFormat="1" customHeight="1"/>
    <row r="5364" customFormat="1" customHeight="1"/>
    <row r="5365" customFormat="1" customHeight="1"/>
    <row r="5366" customFormat="1" customHeight="1"/>
    <row r="5367" customFormat="1" customHeight="1"/>
    <row r="5368" customFormat="1" customHeight="1"/>
    <row r="5369" customFormat="1" customHeight="1"/>
    <row r="5370" customFormat="1" customHeight="1"/>
    <row r="5371" customFormat="1" customHeight="1"/>
    <row r="5372" customFormat="1" customHeight="1"/>
    <row r="5373" customFormat="1" customHeight="1"/>
    <row r="5374" customFormat="1" customHeight="1"/>
    <row r="5375" customFormat="1" customHeight="1"/>
    <row r="5376" customFormat="1" customHeight="1"/>
    <row r="5377" customFormat="1" customHeight="1"/>
    <row r="5378" customFormat="1" customHeight="1"/>
    <row r="5379" customFormat="1" customHeight="1"/>
    <row r="5380" customFormat="1" customHeight="1"/>
    <row r="5381" customFormat="1" customHeight="1"/>
    <row r="5382" customFormat="1" customHeight="1"/>
    <row r="5383" customFormat="1" customHeight="1"/>
    <row r="5384" customFormat="1" customHeight="1"/>
    <row r="5385" customFormat="1" customHeight="1"/>
    <row r="5386" customFormat="1" customHeight="1"/>
    <row r="5387" customFormat="1" customHeight="1"/>
    <row r="5388" customFormat="1" customHeight="1"/>
    <row r="5389" customFormat="1" customHeight="1"/>
    <row r="5390" customFormat="1" customHeight="1"/>
    <row r="5391" customFormat="1" customHeight="1"/>
    <row r="5392" customFormat="1" customHeight="1"/>
    <row r="5393" customFormat="1" customHeight="1"/>
    <row r="5394" customFormat="1" customHeight="1"/>
    <row r="5395" customFormat="1" customHeight="1"/>
    <row r="5396" customFormat="1" customHeight="1"/>
    <row r="5397" customFormat="1" customHeight="1"/>
    <row r="5398" customFormat="1" customHeight="1"/>
    <row r="5399" customFormat="1" customHeight="1"/>
    <row r="5400" customFormat="1" customHeight="1"/>
    <row r="5401" customFormat="1" customHeight="1"/>
    <row r="5402" customFormat="1" customHeight="1"/>
    <row r="5403" customFormat="1" customHeight="1"/>
    <row r="5404" customFormat="1" customHeight="1"/>
    <row r="5405" customFormat="1" customHeight="1"/>
    <row r="5406" customFormat="1" customHeight="1"/>
    <row r="5407" customFormat="1" customHeight="1"/>
    <row r="5408" customFormat="1" customHeight="1"/>
    <row r="5409" customFormat="1" customHeight="1"/>
    <row r="5410" customFormat="1" customHeight="1"/>
    <row r="5411" customFormat="1" customHeight="1"/>
    <row r="5412" customFormat="1" customHeight="1"/>
    <row r="5413" customFormat="1" customHeight="1"/>
    <row r="5414" customFormat="1" customHeight="1"/>
    <row r="5415" customFormat="1" customHeight="1"/>
    <row r="5416" customFormat="1" customHeight="1"/>
    <row r="5417" customFormat="1" customHeight="1"/>
    <row r="5418" customFormat="1" customHeight="1"/>
    <row r="5419" customFormat="1" customHeight="1"/>
    <row r="5420" customFormat="1" customHeight="1"/>
    <row r="5421" customFormat="1" customHeight="1"/>
    <row r="5422" customFormat="1" customHeight="1"/>
    <row r="5423" customFormat="1" customHeight="1"/>
    <row r="5424" customFormat="1" customHeight="1"/>
    <row r="5425" customFormat="1" customHeight="1"/>
    <row r="5426" customFormat="1" customHeight="1"/>
    <row r="5427" customFormat="1" customHeight="1"/>
    <row r="5428" customFormat="1" customHeight="1"/>
    <row r="5429" customFormat="1" customHeight="1"/>
    <row r="5430" customFormat="1" customHeight="1"/>
    <row r="5431" customFormat="1" customHeight="1"/>
    <row r="5432" customFormat="1" customHeight="1"/>
    <row r="5433" customFormat="1" customHeight="1"/>
    <row r="5434" customFormat="1" customHeight="1"/>
    <row r="5435" customFormat="1" customHeight="1"/>
    <row r="5436" customFormat="1" customHeight="1"/>
    <row r="5437" customFormat="1" customHeight="1"/>
    <row r="5438" customFormat="1" customHeight="1"/>
    <row r="5439" customFormat="1" customHeight="1"/>
    <row r="5440" customFormat="1" customHeight="1"/>
    <row r="5441" customFormat="1" customHeight="1"/>
    <row r="5442" customFormat="1" customHeight="1"/>
    <row r="5443" customFormat="1" customHeight="1"/>
    <row r="5444" customFormat="1" customHeight="1"/>
    <row r="5445" customFormat="1" customHeight="1"/>
    <row r="5446" customFormat="1" customHeight="1"/>
    <row r="5447" customFormat="1" customHeight="1"/>
    <row r="5448" customFormat="1" customHeight="1"/>
    <row r="5449" customFormat="1" customHeight="1"/>
    <row r="5450" customFormat="1" customHeight="1"/>
    <row r="5451" customFormat="1" customHeight="1"/>
    <row r="5452" customFormat="1" customHeight="1"/>
    <row r="5453" customFormat="1" customHeight="1"/>
    <row r="5454" customFormat="1" customHeight="1"/>
    <row r="5455" customFormat="1" customHeight="1"/>
    <row r="5456" customFormat="1" customHeight="1"/>
    <row r="5457" customFormat="1" customHeight="1"/>
    <row r="5458" customFormat="1" customHeight="1"/>
    <row r="5459" customFormat="1" customHeight="1"/>
    <row r="5460" customFormat="1" customHeight="1"/>
    <row r="5461" customFormat="1" customHeight="1"/>
    <row r="5462" customFormat="1" customHeight="1"/>
    <row r="5463" customFormat="1" customHeight="1"/>
    <row r="5464" customFormat="1" customHeight="1"/>
    <row r="5465" customFormat="1" customHeight="1"/>
    <row r="5466" customFormat="1" customHeight="1"/>
    <row r="5467" customFormat="1" customHeight="1"/>
    <row r="5468" customFormat="1" customHeight="1"/>
    <row r="5469" customFormat="1" customHeight="1"/>
    <row r="5470" customFormat="1" customHeight="1"/>
    <row r="5471" customFormat="1" customHeight="1"/>
    <row r="5472" customFormat="1" customHeight="1"/>
    <row r="5473" customFormat="1" customHeight="1"/>
    <row r="5474" customFormat="1" customHeight="1"/>
    <row r="5475" customFormat="1" customHeight="1"/>
    <row r="5476" customFormat="1" customHeight="1"/>
    <row r="5477" customFormat="1" customHeight="1"/>
    <row r="5478" customFormat="1" customHeight="1"/>
    <row r="5479" customFormat="1" customHeight="1"/>
    <row r="5480" customFormat="1" customHeight="1"/>
    <row r="5481" customFormat="1" customHeight="1"/>
    <row r="5482" customFormat="1" customHeight="1"/>
    <row r="5483" customFormat="1" customHeight="1"/>
    <row r="5484" customFormat="1" customHeight="1"/>
    <row r="5485" customFormat="1" customHeight="1"/>
    <row r="5486" customFormat="1" customHeight="1"/>
    <row r="5487" customFormat="1" customHeight="1"/>
    <row r="5488" customFormat="1" customHeight="1"/>
    <row r="5489" customFormat="1" customHeight="1"/>
    <row r="5490" customFormat="1" customHeight="1"/>
    <row r="5491" customFormat="1" customHeight="1"/>
    <row r="5492" customFormat="1" customHeight="1"/>
    <row r="5493" customFormat="1" customHeight="1"/>
    <row r="5494" customFormat="1" customHeight="1"/>
    <row r="5495" customFormat="1" customHeight="1"/>
    <row r="5496" customFormat="1" customHeight="1"/>
    <row r="5497" customFormat="1" customHeight="1"/>
    <row r="5498" customFormat="1" customHeight="1"/>
    <row r="5499" customFormat="1" customHeight="1"/>
    <row r="5500" customFormat="1" customHeight="1"/>
    <row r="5501" customFormat="1" customHeight="1"/>
    <row r="5502" customFormat="1" customHeight="1"/>
    <row r="5503" customFormat="1" customHeight="1"/>
    <row r="5504" customFormat="1" customHeight="1"/>
    <row r="5505" customFormat="1" customHeight="1"/>
    <row r="5506" customFormat="1" customHeight="1"/>
    <row r="5507" customFormat="1" customHeight="1"/>
    <row r="5508" customFormat="1" customHeight="1"/>
    <row r="5509" customFormat="1" customHeight="1"/>
    <row r="5510" customFormat="1" customHeight="1"/>
    <row r="5511" customFormat="1" customHeight="1"/>
    <row r="5512" customFormat="1" customHeight="1"/>
    <row r="5513" customFormat="1" customHeight="1"/>
    <row r="5514" customFormat="1" customHeight="1"/>
    <row r="5515" customFormat="1" customHeight="1"/>
    <row r="5516" customFormat="1" customHeight="1"/>
    <row r="5517" customFormat="1" customHeight="1"/>
    <row r="5518" customFormat="1" customHeight="1"/>
    <row r="5519" customFormat="1" customHeight="1"/>
    <row r="5520" customFormat="1" customHeight="1"/>
    <row r="5521" customFormat="1" customHeight="1"/>
    <row r="5522" customFormat="1" customHeight="1"/>
    <row r="5523" customFormat="1" customHeight="1"/>
    <row r="5524" customFormat="1" customHeight="1"/>
    <row r="5525" customFormat="1" customHeight="1"/>
    <row r="5526" customFormat="1" customHeight="1"/>
    <row r="5527" customFormat="1" customHeight="1"/>
    <row r="5528" customFormat="1" customHeight="1"/>
    <row r="5529" customFormat="1" customHeight="1"/>
    <row r="5530" customFormat="1" customHeight="1"/>
    <row r="5531" customFormat="1" customHeight="1"/>
    <row r="5532" customFormat="1" customHeight="1"/>
    <row r="5533" customFormat="1" customHeight="1"/>
    <row r="5534" customFormat="1" customHeight="1"/>
    <row r="5535" customFormat="1" customHeight="1"/>
    <row r="5536" customFormat="1" customHeight="1"/>
    <row r="5537" customFormat="1" customHeight="1"/>
    <row r="5538" customFormat="1" customHeight="1"/>
    <row r="5539" customFormat="1" customHeight="1"/>
    <row r="5540" customFormat="1" customHeight="1"/>
    <row r="5541" customFormat="1" customHeight="1"/>
    <row r="5542" customFormat="1" customHeight="1"/>
    <row r="5543" customFormat="1" customHeight="1"/>
    <row r="5544" customFormat="1" customHeight="1"/>
    <row r="5545" customFormat="1" customHeight="1"/>
    <row r="5546" customFormat="1" customHeight="1"/>
    <row r="5547" customFormat="1" customHeight="1"/>
    <row r="5548" customFormat="1" customHeight="1"/>
    <row r="5549" customFormat="1" customHeight="1"/>
    <row r="5550" customFormat="1" customHeight="1"/>
    <row r="5551" customFormat="1" customHeight="1"/>
    <row r="5552" customFormat="1" customHeight="1"/>
    <row r="5553" customFormat="1" customHeight="1"/>
    <row r="5554" customFormat="1" customHeight="1"/>
    <row r="5555" customFormat="1" customHeight="1"/>
    <row r="5556" customFormat="1" customHeight="1"/>
    <row r="5557" customFormat="1" customHeight="1"/>
    <row r="5558" customFormat="1" customHeight="1"/>
    <row r="5559" customFormat="1" customHeight="1"/>
    <row r="5560" customFormat="1" customHeight="1"/>
    <row r="5561" customFormat="1" customHeight="1"/>
    <row r="5562" customFormat="1" customHeight="1"/>
    <row r="5563" customFormat="1" customHeight="1"/>
    <row r="5564" customFormat="1" customHeight="1"/>
    <row r="5565" customFormat="1" customHeight="1"/>
    <row r="5566" customFormat="1" customHeight="1"/>
    <row r="5567" customFormat="1" customHeight="1"/>
    <row r="5568" customFormat="1" customHeight="1"/>
    <row r="5569" customFormat="1" customHeight="1"/>
    <row r="5570" customFormat="1" customHeight="1"/>
    <row r="5571" customFormat="1" customHeight="1"/>
    <row r="5572" customFormat="1" customHeight="1"/>
    <row r="5573" customFormat="1" customHeight="1"/>
    <row r="5574" customFormat="1" customHeight="1"/>
    <row r="5575" customFormat="1" customHeight="1"/>
    <row r="5576" customFormat="1" customHeight="1"/>
    <row r="5577" customFormat="1" customHeight="1"/>
    <row r="5578" customFormat="1" customHeight="1"/>
    <row r="5579" customFormat="1" customHeight="1"/>
    <row r="5580" customFormat="1" customHeight="1"/>
    <row r="5581" customFormat="1" customHeight="1"/>
    <row r="5582" customFormat="1" customHeight="1"/>
    <row r="5583" customFormat="1" customHeight="1"/>
    <row r="5584" customFormat="1" customHeight="1"/>
    <row r="5585" customFormat="1" customHeight="1"/>
    <row r="5586" customFormat="1" customHeight="1"/>
    <row r="5587" customFormat="1" customHeight="1"/>
    <row r="5588" customFormat="1" customHeight="1"/>
    <row r="5589" customFormat="1" customHeight="1"/>
    <row r="5590" customFormat="1" customHeight="1"/>
    <row r="5591" customFormat="1" customHeight="1"/>
    <row r="5592" customFormat="1" customHeight="1"/>
    <row r="5593" customFormat="1" customHeight="1"/>
    <row r="5594" customFormat="1" customHeight="1"/>
    <row r="5595" customFormat="1" customHeight="1"/>
    <row r="5596" customFormat="1" customHeight="1"/>
    <row r="5597" customFormat="1" customHeight="1"/>
    <row r="5598" customFormat="1" customHeight="1"/>
    <row r="5599" customFormat="1" customHeight="1"/>
    <row r="5600" customFormat="1" customHeight="1"/>
    <row r="5601" customFormat="1" customHeight="1"/>
    <row r="5602" customFormat="1" customHeight="1"/>
    <row r="5603" customFormat="1" customHeight="1"/>
    <row r="5604" customFormat="1" customHeight="1"/>
    <row r="5605" customFormat="1" customHeight="1"/>
    <row r="5606" customFormat="1" customHeight="1"/>
    <row r="5607" customFormat="1" customHeight="1"/>
    <row r="5608" customFormat="1" customHeight="1"/>
    <row r="5609" customFormat="1" customHeight="1"/>
    <row r="5610" customFormat="1" customHeight="1"/>
    <row r="5611" customFormat="1" customHeight="1"/>
    <row r="5612" customFormat="1" customHeight="1"/>
    <row r="5613" customFormat="1" customHeight="1"/>
    <row r="5614" customFormat="1" customHeight="1"/>
    <row r="5615" customFormat="1" customHeight="1"/>
    <row r="5616" customFormat="1" customHeight="1"/>
    <row r="5617" customFormat="1" customHeight="1"/>
    <row r="5618" customFormat="1" customHeight="1"/>
    <row r="5619" customFormat="1" customHeight="1"/>
    <row r="5620" customFormat="1" customHeight="1"/>
    <row r="5621" customFormat="1" customHeight="1"/>
    <row r="5622" customFormat="1" customHeight="1"/>
    <row r="5623" customFormat="1" customHeight="1"/>
    <row r="5624" customFormat="1" customHeight="1"/>
    <row r="5625" customFormat="1" customHeight="1"/>
    <row r="5626" customFormat="1" customHeight="1"/>
    <row r="5627" customFormat="1" customHeight="1"/>
    <row r="5628" customFormat="1" customHeight="1"/>
    <row r="5629" customFormat="1" customHeight="1"/>
    <row r="5630" customFormat="1" customHeight="1"/>
    <row r="5631" customFormat="1" customHeight="1"/>
    <row r="5632" customFormat="1" customHeight="1"/>
    <row r="5633" customFormat="1" customHeight="1"/>
    <row r="5634" customFormat="1" customHeight="1"/>
    <row r="5635" customFormat="1" customHeight="1"/>
    <row r="5636" customFormat="1" customHeight="1"/>
    <row r="5637" customFormat="1" customHeight="1"/>
    <row r="5638" customFormat="1" customHeight="1"/>
    <row r="5639" customFormat="1" customHeight="1"/>
    <row r="5640" customFormat="1" customHeight="1"/>
    <row r="5641" customFormat="1" customHeight="1"/>
    <row r="5642" customFormat="1" customHeight="1"/>
    <row r="5643" customFormat="1" customHeight="1"/>
    <row r="5644" customFormat="1" customHeight="1"/>
    <row r="5645" customFormat="1" customHeight="1"/>
    <row r="5646" customFormat="1" customHeight="1"/>
    <row r="5647" customFormat="1" customHeight="1"/>
    <row r="5648" customFormat="1" customHeight="1"/>
    <row r="5649" customFormat="1" customHeight="1"/>
    <row r="5650" customFormat="1" customHeight="1"/>
    <row r="5651" customFormat="1" customHeight="1"/>
    <row r="5652" customFormat="1" customHeight="1"/>
    <row r="5653" customFormat="1" customHeight="1"/>
    <row r="5654" customFormat="1" customHeight="1"/>
    <row r="5655" customFormat="1" customHeight="1"/>
    <row r="5656" customFormat="1" customHeight="1"/>
    <row r="5657" customFormat="1" customHeight="1"/>
    <row r="5658" customFormat="1" customHeight="1"/>
    <row r="5659" customFormat="1" customHeight="1"/>
    <row r="5660" customFormat="1" customHeight="1"/>
    <row r="5661" customFormat="1" customHeight="1"/>
    <row r="5662" customFormat="1" customHeight="1"/>
    <row r="5663" customFormat="1" customHeight="1"/>
    <row r="5664" customFormat="1" customHeight="1"/>
    <row r="5665" customFormat="1" customHeight="1"/>
    <row r="5666" customFormat="1" customHeight="1"/>
    <row r="5667" customFormat="1" customHeight="1"/>
    <row r="5668" customFormat="1" customHeight="1"/>
    <row r="5669" customFormat="1" customHeight="1"/>
    <row r="5670" customFormat="1" customHeight="1"/>
    <row r="5671" customFormat="1" customHeight="1"/>
    <row r="5672" customFormat="1" customHeight="1"/>
    <row r="5673" customFormat="1" customHeight="1"/>
    <row r="5674" customFormat="1" customHeight="1"/>
    <row r="5675" customFormat="1" customHeight="1"/>
    <row r="5676" customFormat="1" customHeight="1"/>
    <row r="5677" customFormat="1" customHeight="1"/>
    <row r="5678" customFormat="1" customHeight="1"/>
    <row r="5679" customFormat="1" customHeight="1"/>
    <row r="5680" customFormat="1" customHeight="1"/>
    <row r="5681" customFormat="1" customHeight="1"/>
    <row r="5682" customFormat="1" customHeight="1"/>
    <row r="5683" customFormat="1" customHeight="1"/>
    <row r="5684" customFormat="1" customHeight="1"/>
    <row r="5685" customFormat="1" customHeight="1"/>
    <row r="5686" customFormat="1" customHeight="1"/>
    <row r="5687" customFormat="1" customHeight="1"/>
    <row r="5688" customFormat="1" customHeight="1"/>
    <row r="5689" customFormat="1" customHeight="1"/>
    <row r="5690" customFormat="1" customHeight="1"/>
    <row r="5691" customFormat="1" customHeight="1"/>
    <row r="5692" customFormat="1" customHeight="1"/>
    <row r="5693" customFormat="1" customHeight="1"/>
    <row r="5694" customFormat="1" customHeight="1"/>
    <row r="5695" customFormat="1" customHeight="1"/>
    <row r="5696" customFormat="1" customHeight="1"/>
    <row r="5697" customFormat="1" customHeight="1"/>
    <row r="5698" customFormat="1" customHeight="1"/>
    <row r="5699" customFormat="1" customHeight="1"/>
    <row r="5700" customFormat="1" customHeight="1"/>
    <row r="5701" customFormat="1" customHeight="1"/>
    <row r="5702" customFormat="1" customHeight="1"/>
    <row r="5703" customFormat="1" customHeight="1"/>
    <row r="5704" customFormat="1" customHeight="1"/>
    <row r="5705" customFormat="1" customHeight="1"/>
    <row r="5706" customFormat="1" customHeight="1"/>
    <row r="5707" customFormat="1" customHeight="1"/>
    <row r="5708" customFormat="1" customHeight="1"/>
    <row r="5709" customFormat="1" customHeight="1"/>
    <row r="5710" customFormat="1" customHeight="1"/>
    <row r="5711" customFormat="1" customHeight="1"/>
    <row r="5712" customFormat="1" customHeight="1"/>
    <row r="5713" customFormat="1" customHeight="1"/>
    <row r="5714" customFormat="1" customHeight="1"/>
    <row r="5715" customFormat="1" customHeight="1"/>
    <row r="5716" customFormat="1" customHeight="1"/>
    <row r="5717" customFormat="1" customHeight="1"/>
    <row r="5718" customFormat="1" customHeight="1"/>
    <row r="5719" customFormat="1" customHeight="1"/>
    <row r="5720" customFormat="1" customHeight="1"/>
    <row r="5721" customFormat="1" customHeight="1"/>
    <row r="5722" customFormat="1" customHeight="1"/>
    <row r="5723" customFormat="1" customHeight="1"/>
    <row r="5724" customFormat="1" customHeight="1"/>
    <row r="5725" customFormat="1" customHeight="1"/>
    <row r="5726" customFormat="1" customHeight="1"/>
    <row r="5727" customFormat="1" customHeight="1"/>
    <row r="5728" customFormat="1" customHeight="1"/>
    <row r="5729" customFormat="1" customHeight="1"/>
    <row r="5730" customFormat="1" customHeight="1"/>
    <row r="5731" customFormat="1" customHeight="1"/>
    <row r="5732" customFormat="1" customHeight="1"/>
    <row r="5733" customFormat="1" customHeight="1"/>
    <row r="5734" customFormat="1" customHeight="1"/>
    <row r="5735" customFormat="1" customHeight="1"/>
    <row r="5736" customFormat="1" customHeight="1"/>
    <row r="5737" customFormat="1" customHeight="1"/>
    <row r="5738" customFormat="1" customHeight="1"/>
    <row r="5739" customFormat="1" customHeight="1"/>
    <row r="5740" customFormat="1" customHeight="1"/>
    <row r="5741" customFormat="1" customHeight="1"/>
    <row r="5742" customFormat="1" customHeight="1"/>
    <row r="5743" customFormat="1" customHeight="1"/>
    <row r="5744" customFormat="1" customHeight="1"/>
    <row r="5745" customFormat="1" customHeight="1"/>
    <row r="5746" customFormat="1" customHeight="1"/>
    <row r="5747" customFormat="1" customHeight="1"/>
    <row r="5748" customFormat="1" customHeight="1"/>
    <row r="5749" customFormat="1" customHeight="1"/>
    <row r="5750" customFormat="1" customHeight="1"/>
    <row r="5751" customFormat="1" customHeight="1"/>
    <row r="5752" customFormat="1" customHeight="1"/>
    <row r="5753" customFormat="1" customHeight="1"/>
    <row r="5754" customFormat="1" customHeight="1"/>
    <row r="5755" customFormat="1" customHeight="1"/>
    <row r="5756" customFormat="1" customHeight="1"/>
    <row r="5757" customFormat="1" customHeight="1"/>
    <row r="5758" customFormat="1" customHeight="1"/>
    <row r="5759" customFormat="1" customHeight="1"/>
    <row r="5760" customFormat="1" customHeight="1"/>
    <row r="5761" customFormat="1" customHeight="1"/>
    <row r="5762" customFormat="1" customHeight="1"/>
    <row r="5763" customFormat="1" customHeight="1"/>
    <row r="5764" customFormat="1" customHeight="1"/>
    <row r="5765" customFormat="1" customHeight="1"/>
    <row r="5766" customFormat="1" customHeight="1"/>
    <row r="5767" customFormat="1" customHeight="1"/>
    <row r="5768" customFormat="1" customHeight="1"/>
    <row r="5769" customFormat="1" customHeight="1"/>
    <row r="5770" customFormat="1" customHeight="1"/>
    <row r="5771" customFormat="1" customHeight="1"/>
    <row r="5772" customFormat="1" customHeight="1"/>
    <row r="5773" customFormat="1" customHeight="1"/>
    <row r="5774" customFormat="1" customHeight="1"/>
    <row r="5775" customFormat="1" customHeight="1"/>
    <row r="5776" customFormat="1" customHeight="1"/>
    <row r="5777" customFormat="1" customHeight="1"/>
    <row r="5778" customFormat="1" customHeight="1"/>
    <row r="5779" customFormat="1" customHeight="1"/>
    <row r="5780" customFormat="1" customHeight="1"/>
    <row r="5781" customFormat="1" customHeight="1"/>
    <row r="5782" customFormat="1" customHeight="1"/>
    <row r="5783" customFormat="1" customHeight="1"/>
    <row r="5784" customFormat="1" customHeight="1"/>
    <row r="5785" customFormat="1" customHeight="1"/>
    <row r="5786" customFormat="1" customHeight="1"/>
    <row r="5787" customFormat="1" customHeight="1"/>
    <row r="5788" customFormat="1" customHeight="1"/>
    <row r="5789" customFormat="1" customHeight="1"/>
    <row r="5790" customFormat="1" customHeight="1"/>
    <row r="5791" customFormat="1" customHeight="1"/>
    <row r="5792" customFormat="1" customHeight="1"/>
    <row r="5793" customFormat="1" customHeight="1"/>
    <row r="5794" customFormat="1" customHeight="1"/>
    <row r="5795" customFormat="1" customHeight="1"/>
    <row r="5796" customFormat="1" customHeight="1"/>
    <row r="5797" customFormat="1" customHeight="1"/>
    <row r="5798" customFormat="1" customHeight="1"/>
    <row r="5799" customFormat="1" customHeight="1"/>
    <row r="5800" customFormat="1" customHeight="1"/>
    <row r="5801" customFormat="1" customHeight="1"/>
    <row r="5802" customFormat="1" customHeight="1"/>
    <row r="5803" customFormat="1" customHeight="1"/>
    <row r="5804" customFormat="1" customHeight="1"/>
    <row r="5805" customFormat="1" customHeight="1"/>
    <row r="5806" customFormat="1" customHeight="1"/>
    <row r="5807" customFormat="1" customHeight="1"/>
    <row r="5808" customFormat="1" customHeight="1"/>
    <row r="5809" customFormat="1" customHeight="1"/>
    <row r="5810" customFormat="1" customHeight="1"/>
    <row r="5811" customFormat="1" customHeight="1"/>
    <row r="5812" customFormat="1" customHeight="1"/>
    <row r="5813" customFormat="1" customHeight="1"/>
    <row r="5814" customFormat="1" customHeight="1"/>
    <row r="5815" customFormat="1" customHeight="1"/>
    <row r="5816" customFormat="1" customHeight="1"/>
    <row r="5817" customFormat="1" customHeight="1"/>
    <row r="5818" customFormat="1" customHeight="1"/>
    <row r="5819" customFormat="1" customHeight="1"/>
    <row r="5820" customFormat="1" customHeight="1"/>
    <row r="5821" customFormat="1" customHeight="1"/>
    <row r="5822" customFormat="1" customHeight="1"/>
    <row r="5823" customFormat="1" customHeight="1"/>
    <row r="5824" customFormat="1" customHeight="1"/>
    <row r="5825" customFormat="1" customHeight="1"/>
    <row r="5826" customFormat="1" customHeight="1"/>
    <row r="5827" customFormat="1" customHeight="1"/>
    <row r="5828" customFormat="1" customHeight="1"/>
    <row r="5829" customFormat="1" customHeight="1"/>
    <row r="5830" customFormat="1" customHeight="1"/>
    <row r="5831" customFormat="1" customHeight="1"/>
    <row r="5832" customFormat="1" customHeight="1"/>
    <row r="5833" customFormat="1" customHeight="1"/>
    <row r="5834" customFormat="1" customHeight="1"/>
    <row r="5835" customFormat="1" customHeight="1"/>
    <row r="5836" customFormat="1" customHeight="1"/>
    <row r="5837" customFormat="1" customHeight="1"/>
    <row r="5838" customFormat="1" customHeight="1"/>
    <row r="5839" customFormat="1" customHeight="1"/>
    <row r="5840" customFormat="1" customHeight="1"/>
    <row r="5841" customFormat="1" customHeight="1"/>
    <row r="5842" customFormat="1" customHeight="1"/>
    <row r="5843" customFormat="1" customHeight="1"/>
    <row r="5844" customFormat="1" customHeight="1"/>
    <row r="5845" customFormat="1" customHeight="1"/>
    <row r="5846" customFormat="1" customHeight="1"/>
    <row r="5847" customFormat="1" customHeight="1"/>
    <row r="5848" customFormat="1" customHeight="1"/>
    <row r="5849" customFormat="1" customHeight="1"/>
    <row r="5850" customFormat="1" customHeight="1"/>
    <row r="5851" customFormat="1" customHeight="1"/>
    <row r="5852" customFormat="1" customHeight="1"/>
    <row r="5853" customFormat="1" customHeight="1"/>
    <row r="5854" customFormat="1" customHeight="1"/>
    <row r="5855" customFormat="1" customHeight="1"/>
    <row r="5856" customFormat="1" customHeight="1"/>
    <row r="5857" customFormat="1" customHeight="1"/>
    <row r="5858" customFormat="1" customHeight="1"/>
    <row r="5859" customFormat="1" customHeight="1"/>
    <row r="5860" customFormat="1" customHeight="1"/>
    <row r="5861" customFormat="1" customHeight="1"/>
    <row r="5862" customFormat="1" customHeight="1"/>
    <row r="5863" customFormat="1" customHeight="1"/>
    <row r="5864" customFormat="1" customHeight="1"/>
    <row r="5865" customFormat="1" customHeight="1"/>
    <row r="5866" customFormat="1" customHeight="1"/>
    <row r="5867" customFormat="1" customHeight="1"/>
    <row r="5868" customFormat="1" customHeight="1"/>
    <row r="5869" customFormat="1" customHeight="1"/>
    <row r="5870" customFormat="1" customHeight="1"/>
    <row r="5871" customFormat="1" customHeight="1"/>
    <row r="5872" customFormat="1" customHeight="1"/>
    <row r="5873" customFormat="1" customHeight="1"/>
    <row r="5874" customFormat="1" customHeight="1"/>
    <row r="5875" customFormat="1" customHeight="1"/>
    <row r="5876" customFormat="1" customHeight="1"/>
    <row r="5877" customFormat="1" customHeight="1"/>
    <row r="5878" customFormat="1" customHeight="1"/>
    <row r="5879" customFormat="1" customHeight="1"/>
    <row r="5880" customFormat="1" customHeight="1"/>
    <row r="5881" customFormat="1" customHeight="1"/>
    <row r="5882" customFormat="1" customHeight="1"/>
    <row r="5883" customFormat="1" customHeight="1"/>
    <row r="5884" customFormat="1" customHeight="1"/>
    <row r="5885" customFormat="1" customHeight="1"/>
    <row r="5886" customFormat="1" customHeight="1"/>
    <row r="5887" customFormat="1" customHeight="1"/>
    <row r="5888" customFormat="1" customHeight="1"/>
    <row r="5889" customFormat="1" customHeight="1"/>
    <row r="5890" customFormat="1" customHeight="1"/>
    <row r="5891" customFormat="1" customHeight="1"/>
    <row r="5892" customFormat="1" customHeight="1"/>
    <row r="5893" customFormat="1" customHeight="1"/>
    <row r="5894" customFormat="1" customHeight="1"/>
    <row r="5895" customFormat="1" customHeight="1"/>
    <row r="5896" customFormat="1" customHeight="1"/>
    <row r="5897" customFormat="1" customHeight="1"/>
    <row r="5898" customFormat="1" customHeight="1"/>
    <row r="5899" customFormat="1" customHeight="1"/>
    <row r="5900" customFormat="1" customHeight="1"/>
    <row r="5901" customFormat="1" customHeight="1"/>
    <row r="5902" customFormat="1" customHeight="1"/>
    <row r="5903" customFormat="1" customHeight="1"/>
    <row r="5904" customFormat="1" customHeight="1"/>
    <row r="5905" customFormat="1" customHeight="1"/>
    <row r="5906" customFormat="1" customHeight="1"/>
    <row r="5907" customFormat="1" customHeight="1"/>
    <row r="5908" customFormat="1" customHeight="1"/>
    <row r="5909" customFormat="1" customHeight="1"/>
    <row r="5910" customFormat="1" customHeight="1"/>
    <row r="5911" customFormat="1" customHeight="1"/>
    <row r="5912" customFormat="1" customHeight="1"/>
    <row r="5913" customFormat="1" customHeight="1"/>
    <row r="5914" customFormat="1" customHeight="1"/>
    <row r="5915" customFormat="1" customHeight="1"/>
    <row r="5916" customFormat="1" customHeight="1"/>
    <row r="5917" customFormat="1" customHeight="1"/>
    <row r="5918" customFormat="1" customHeight="1"/>
    <row r="5919" customFormat="1" customHeight="1"/>
    <row r="5920" customFormat="1" customHeight="1"/>
    <row r="5921" customFormat="1" customHeight="1"/>
    <row r="5922" customFormat="1" customHeight="1"/>
    <row r="5923" customFormat="1" customHeight="1"/>
    <row r="5924" customFormat="1" customHeight="1"/>
    <row r="5925" customFormat="1" customHeight="1"/>
    <row r="5926" customFormat="1" customHeight="1"/>
    <row r="5927" customFormat="1" customHeight="1"/>
    <row r="5928" customFormat="1" customHeight="1"/>
    <row r="5929" customFormat="1" customHeight="1"/>
    <row r="5930" customFormat="1" customHeight="1"/>
    <row r="5931" customFormat="1" customHeight="1"/>
    <row r="5932" customFormat="1" customHeight="1"/>
    <row r="5933" customFormat="1" customHeight="1"/>
    <row r="5934" customFormat="1" customHeight="1"/>
    <row r="5935" customFormat="1" customHeight="1"/>
    <row r="5936" customFormat="1" customHeight="1"/>
    <row r="5937" customFormat="1" customHeight="1"/>
    <row r="5938" customFormat="1" customHeight="1"/>
    <row r="5939" customFormat="1" customHeight="1"/>
    <row r="5940" customFormat="1" customHeight="1"/>
    <row r="5941" customFormat="1" customHeight="1"/>
    <row r="5942" customFormat="1" customHeight="1"/>
    <row r="5943" customFormat="1" customHeight="1"/>
    <row r="5944" customFormat="1" customHeight="1"/>
    <row r="5945" customFormat="1" customHeight="1"/>
    <row r="5946" customFormat="1" customHeight="1"/>
    <row r="5947" customFormat="1" customHeight="1"/>
    <row r="5948" customFormat="1" customHeight="1"/>
    <row r="5949" customFormat="1" customHeight="1"/>
    <row r="5950" customFormat="1" customHeight="1"/>
    <row r="5951" customFormat="1" customHeight="1"/>
    <row r="5952" customFormat="1" customHeight="1"/>
    <row r="5953" customFormat="1" customHeight="1"/>
    <row r="5954" customFormat="1" customHeight="1"/>
    <row r="5955" customFormat="1" customHeight="1"/>
    <row r="5956" customFormat="1" customHeight="1"/>
    <row r="5957" customFormat="1" customHeight="1"/>
    <row r="5958" customFormat="1" customHeight="1"/>
    <row r="5959" customFormat="1" customHeight="1"/>
    <row r="5960" customFormat="1" customHeight="1"/>
    <row r="5961" customFormat="1" customHeight="1"/>
    <row r="5962" customFormat="1" customHeight="1"/>
    <row r="5963" customFormat="1" customHeight="1"/>
    <row r="5964" customFormat="1" customHeight="1"/>
    <row r="5965" customFormat="1" customHeight="1"/>
    <row r="5966" customFormat="1" customHeight="1"/>
    <row r="5967" customFormat="1" customHeight="1"/>
    <row r="5968" customFormat="1" customHeight="1"/>
    <row r="5969" customFormat="1" customHeight="1"/>
    <row r="5970" customFormat="1" customHeight="1"/>
    <row r="5971" customFormat="1" customHeight="1"/>
    <row r="5972" customFormat="1" customHeight="1"/>
    <row r="5973" customFormat="1" customHeight="1"/>
    <row r="5974" customFormat="1" customHeight="1"/>
    <row r="5975" customFormat="1" customHeight="1"/>
    <row r="5976" customFormat="1" customHeight="1"/>
    <row r="5977" customFormat="1" customHeight="1"/>
    <row r="5978" customFormat="1" customHeight="1"/>
    <row r="5979" customFormat="1" customHeight="1"/>
    <row r="5980" customFormat="1" customHeight="1"/>
    <row r="5981" customFormat="1" customHeight="1"/>
    <row r="5982" customFormat="1" customHeight="1"/>
    <row r="5983" customFormat="1" customHeight="1"/>
    <row r="5984" customFormat="1" customHeight="1"/>
    <row r="5985" customFormat="1" customHeight="1"/>
    <row r="5986" customFormat="1" customHeight="1"/>
    <row r="5987" customFormat="1" customHeight="1"/>
    <row r="5988" customFormat="1" customHeight="1"/>
    <row r="5989" customFormat="1" customHeight="1"/>
    <row r="5990" customFormat="1" customHeight="1"/>
    <row r="5991" customFormat="1" customHeight="1"/>
    <row r="5992" customFormat="1" customHeight="1"/>
    <row r="5993" customFormat="1" customHeight="1"/>
    <row r="5994" customFormat="1" customHeight="1"/>
    <row r="5995" customFormat="1" customHeight="1"/>
    <row r="5996" customFormat="1" customHeight="1"/>
    <row r="5997" customFormat="1" customHeight="1"/>
    <row r="5998" customFormat="1" customHeight="1"/>
    <row r="5999" customFormat="1" customHeight="1"/>
    <row r="6000" customFormat="1" customHeight="1"/>
    <row r="6001" customFormat="1" customHeight="1"/>
    <row r="6002" customFormat="1" customHeight="1"/>
    <row r="6003" customFormat="1" customHeight="1"/>
    <row r="6004" customFormat="1" customHeight="1"/>
    <row r="6005" customFormat="1" customHeight="1"/>
    <row r="6006" customFormat="1" customHeight="1"/>
    <row r="6007" customFormat="1" customHeight="1"/>
    <row r="6008" customFormat="1" customHeight="1"/>
    <row r="6009" customFormat="1" customHeight="1"/>
    <row r="6010" customFormat="1" customHeight="1"/>
    <row r="6011" customFormat="1" customHeight="1"/>
    <row r="6012" customFormat="1" customHeight="1"/>
    <row r="6013" customFormat="1" customHeight="1"/>
    <row r="6014" customFormat="1" customHeight="1"/>
    <row r="6015" customFormat="1" customHeight="1"/>
    <row r="6016" customFormat="1" customHeight="1"/>
    <row r="6017" customFormat="1" customHeight="1"/>
    <row r="6018" customFormat="1" customHeight="1"/>
    <row r="6019" customFormat="1" customHeight="1"/>
    <row r="6020" customFormat="1" customHeight="1"/>
    <row r="6021" customFormat="1" customHeight="1"/>
    <row r="6022" customFormat="1" customHeight="1"/>
    <row r="6023" customFormat="1" customHeight="1"/>
    <row r="6024" customFormat="1" customHeight="1"/>
    <row r="6025" customFormat="1" customHeight="1"/>
    <row r="6026" customFormat="1" customHeight="1"/>
    <row r="6027" customFormat="1" customHeight="1"/>
    <row r="6028" customFormat="1" customHeight="1"/>
    <row r="6029" customFormat="1" customHeight="1"/>
    <row r="6030" customFormat="1" customHeight="1"/>
    <row r="6031" customFormat="1" customHeight="1"/>
    <row r="6032" customFormat="1" customHeight="1"/>
    <row r="6033" customFormat="1" customHeight="1"/>
    <row r="6034" customFormat="1" customHeight="1"/>
    <row r="6035" customFormat="1" customHeight="1"/>
    <row r="6036" customFormat="1" customHeight="1"/>
    <row r="6037" customFormat="1" customHeight="1"/>
    <row r="6038" customFormat="1" customHeight="1"/>
    <row r="6039" customFormat="1" customHeight="1"/>
    <row r="6040" customFormat="1" customHeight="1"/>
    <row r="6041" customFormat="1" customHeight="1"/>
    <row r="6042" customFormat="1" customHeight="1"/>
    <row r="6043" customFormat="1" customHeight="1"/>
    <row r="6044" customFormat="1" customHeight="1"/>
    <row r="6045" customFormat="1" customHeight="1"/>
    <row r="6046" customFormat="1" customHeight="1"/>
    <row r="6047" customFormat="1" customHeight="1"/>
    <row r="6048" customFormat="1" customHeight="1"/>
    <row r="6049" customFormat="1" customHeight="1"/>
    <row r="6050" customFormat="1" customHeight="1"/>
    <row r="6051" customFormat="1" customHeight="1"/>
    <row r="6052" customFormat="1" customHeight="1"/>
    <row r="6053" customFormat="1" customHeight="1"/>
    <row r="6054" customFormat="1" customHeight="1"/>
    <row r="6055" customFormat="1" customHeight="1"/>
    <row r="6056" customFormat="1" customHeight="1"/>
    <row r="6057" customFormat="1" customHeight="1"/>
    <row r="6058" customFormat="1" customHeight="1"/>
    <row r="6059" customFormat="1" customHeight="1"/>
    <row r="6060" customFormat="1" customHeight="1"/>
    <row r="6061" customFormat="1" customHeight="1"/>
    <row r="6062" customFormat="1" customHeight="1"/>
    <row r="6063" customFormat="1" customHeight="1"/>
    <row r="6064" customFormat="1" customHeight="1"/>
    <row r="6065" customFormat="1" customHeight="1"/>
    <row r="6066" customFormat="1" customHeight="1"/>
    <row r="6067" customFormat="1" customHeight="1"/>
    <row r="6068" customFormat="1" customHeight="1"/>
    <row r="6069" customFormat="1" customHeight="1"/>
    <row r="6070" customFormat="1" customHeight="1"/>
    <row r="6071" customFormat="1" customHeight="1"/>
    <row r="6072" customFormat="1" customHeight="1"/>
    <row r="6073" customFormat="1" customHeight="1"/>
    <row r="6074" customFormat="1" customHeight="1"/>
    <row r="6075" customFormat="1" customHeight="1"/>
    <row r="6076" customFormat="1" customHeight="1"/>
    <row r="6077" customFormat="1" customHeight="1"/>
    <row r="6078" customFormat="1" customHeight="1"/>
    <row r="6079" customFormat="1" customHeight="1"/>
    <row r="6080" customFormat="1" customHeight="1"/>
    <row r="6081" customFormat="1" customHeight="1"/>
    <row r="6082" customFormat="1" customHeight="1"/>
    <row r="6083" customFormat="1" customHeight="1"/>
    <row r="6084" customFormat="1" customHeight="1"/>
    <row r="6085" customFormat="1" customHeight="1"/>
    <row r="6086" customFormat="1" customHeight="1"/>
    <row r="6087" customFormat="1" customHeight="1"/>
    <row r="6088" customFormat="1" customHeight="1"/>
    <row r="6089" customFormat="1" customHeight="1"/>
    <row r="6090" customFormat="1" customHeight="1"/>
    <row r="6091" customFormat="1" customHeight="1"/>
    <row r="6092" customFormat="1" customHeight="1"/>
    <row r="6093" customFormat="1" customHeight="1"/>
    <row r="6094" customFormat="1" customHeight="1"/>
    <row r="6095" customFormat="1" customHeight="1"/>
    <row r="6096" customFormat="1" customHeight="1"/>
    <row r="6097" customFormat="1" customHeight="1"/>
    <row r="6098" customFormat="1" customHeight="1"/>
    <row r="6099" customFormat="1" customHeight="1"/>
    <row r="6100" customFormat="1" customHeight="1"/>
    <row r="6101" customFormat="1" customHeight="1"/>
    <row r="6102" customFormat="1" customHeight="1"/>
    <row r="6103" customFormat="1" customHeight="1"/>
    <row r="6104" customFormat="1" customHeight="1"/>
    <row r="6105" customFormat="1" customHeight="1"/>
    <row r="6106" customFormat="1" customHeight="1"/>
    <row r="6107" customFormat="1" customHeight="1"/>
    <row r="6108" customFormat="1" customHeight="1"/>
    <row r="6109" customFormat="1" customHeight="1"/>
    <row r="6110" customFormat="1" customHeight="1"/>
    <row r="6111" customFormat="1" customHeight="1"/>
    <row r="6112" customFormat="1" customHeight="1"/>
    <row r="6113" customFormat="1" customHeight="1"/>
    <row r="6114" customFormat="1" customHeight="1"/>
    <row r="6115" customFormat="1" customHeight="1"/>
    <row r="6116" customFormat="1" customHeight="1"/>
    <row r="6117" customFormat="1" customHeight="1"/>
    <row r="6118" customFormat="1" customHeight="1"/>
    <row r="6119" customFormat="1" customHeight="1"/>
    <row r="6120" customFormat="1" customHeight="1"/>
    <row r="6121" customFormat="1" customHeight="1"/>
    <row r="6122" customFormat="1" customHeight="1"/>
    <row r="6123" customFormat="1" customHeight="1"/>
    <row r="6124" customFormat="1" customHeight="1"/>
    <row r="6125" customFormat="1" customHeight="1"/>
    <row r="6126" customFormat="1" customHeight="1"/>
    <row r="6127" customFormat="1" customHeight="1"/>
    <row r="6128" customFormat="1" customHeight="1"/>
    <row r="6129" customFormat="1" customHeight="1"/>
    <row r="6130" customFormat="1" customHeight="1"/>
    <row r="6131" customFormat="1" customHeight="1"/>
    <row r="6132" customFormat="1" customHeight="1"/>
    <row r="6133" customFormat="1" customHeight="1"/>
    <row r="6134" customFormat="1" customHeight="1"/>
    <row r="6135" customFormat="1" customHeight="1"/>
    <row r="6136" customFormat="1" customHeight="1"/>
    <row r="6137" customFormat="1" customHeight="1"/>
    <row r="6138" customFormat="1" customHeight="1"/>
    <row r="6139" customFormat="1" customHeight="1"/>
    <row r="6140" customFormat="1" customHeight="1"/>
    <row r="6141" customFormat="1" customHeight="1"/>
    <row r="6142" customFormat="1" customHeight="1"/>
    <row r="6143" customFormat="1" customHeight="1"/>
    <row r="6144" customFormat="1" customHeight="1"/>
    <row r="6145" customFormat="1" customHeight="1"/>
    <row r="6146" customFormat="1" customHeight="1"/>
    <row r="6147" customFormat="1" customHeight="1"/>
    <row r="6148" customFormat="1" customHeight="1"/>
    <row r="6149" customFormat="1" customHeight="1"/>
    <row r="6150" customFormat="1" customHeight="1"/>
    <row r="6151" customFormat="1" customHeight="1"/>
    <row r="6152" customFormat="1" customHeight="1"/>
    <row r="6153" customFormat="1" customHeight="1"/>
    <row r="6154" customFormat="1" customHeight="1"/>
    <row r="6155" customFormat="1" customHeight="1"/>
    <row r="6156" customFormat="1" customHeight="1"/>
    <row r="6157" customFormat="1" customHeight="1"/>
    <row r="6158" customFormat="1" customHeight="1"/>
    <row r="6159" customFormat="1" customHeight="1"/>
    <row r="6160" customFormat="1" customHeight="1"/>
    <row r="6161" customFormat="1" customHeight="1"/>
    <row r="6162" customFormat="1" customHeight="1"/>
    <row r="6163" customFormat="1" customHeight="1"/>
    <row r="6164" customFormat="1" customHeight="1"/>
    <row r="6165" customFormat="1" customHeight="1"/>
    <row r="6166" customFormat="1" customHeight="1"/>
    <row r="6167" customFormat="1" customHeight="1"/>
    <row r="6168" customFormat="1" customHeight="1"/>
    <row r="6169" customFormat="1" customHeight="1"/>
    <row r="6170" customFormat="1" customHeight="1"/>
    <row r="6171" customFormat="1" customHeight="1"/>
    <row r="6172" customFormat="1" customHeight="1"/>
    <row r="6173" customFormat="1" customHeight="1"/>
    <row r="6174" customFormat="1" customHeight="1"/>
    <row r="6175" customFormat="1" customHeight="1"/>
    <row r="6176" customFormat="1" customHeight="1"/>
    <row r="6177" customFormat="1" customHeight="1"/>
    <row r="6178" customFormat="1" customHeight="1"/>
    <row r="6179" customFormat="1" customHeight="1"/>
    <row r="6180" customFormat="1" customHeight="1"/>
    <row r="6181" customFormat="1" customHeight="1"/>
    <row r="6182" customFormat="1" customHeight="1"/>
    <row r="6183" customFormat="1" customHeight="1"/>
    <row r="6184" customFormat="1" customHeight="1"/>
    <row r="6185" customFormat="1" customHeight="1"/>
    <row r="6186" customFormat="1" customHeight="1"/>
    <row r="6187" customFormat="1" customHeight="1"/>
    <row r="6188" customFormat="1" customHeight="1"/>
    <row r="6189" customFormat="1" customHeight="1"/>
    <row r="6190" customFormat="1" customHeight="1"/>
    <row r="6191" customFormat="1" customHeight="1"/>
    <row r="6192" customFormat="1" customHeight="1"/>
    <row r="6193" customFormat="1" customHeight="1"/>
    <row r="6194" customFormat="1" customHeight="1"/>
    <row r="6195" customFormat="1" customHeight="1"/>
    <row r="6196" customFormat="1" customHeight="1"/>
    <row r="6197" customFormat="1" customHeight="1"/>
    <row r="6198" customFormat="1" customHeight="1"/>
    <row r="6199" customFormat="1" customHeight="1"/>
    <row r="6200" customFormat="1" customHeight="1"/>
    <row r="6201" customFormat="1" customHeight="1"/>
    <row r="6202" customFormat="1" customHeight="1"/>
    <row r="6203" customFormat="1" customHeight="1"/>
    <row r="6204" customFormat="1" customHeight="1"/>
    <row r="6205" customFormat="1" customHeight="1"/>
    <row r="6206" customFormat="1" customHeight="1"/>
    <row r="6207" customFormat="1" customHeight="1"/>
    <row r="6208" customFormat="1" customHeight="1"/>
    <row r="6209" customFormat="1" customHeight="1"/>
    <row r="6210" customFormat="1" customHeight="1"/>
    <row r="6211" customFormat="1" customHeight="1"/>
    <row r="6212" customFormat="1" customHeight="1"/>
    <row r="6213" customFormat="1" customHeight="1"/>
    <row r="6214" customFormat="1" customHeight="1"/>
    <row r="6215" customFormat="1" customHeight="1"/>
    <row r="6216" customFormat="1" customHeight="1"/>
    <row r="6217" customFormat="1" customHeight="1"/>
    <row r="6218" customFormat="1" customHeight="1"/>
    <row r="6219" customFormat="1" customHeight="1"/>
    <row r="6220" customFormat="1" customHeight="1"/>
    <row r="6221" customFormat="1" customHeight="1"/>
    <row r="6222" customFormat="1" customHeight="1"/>
    <row r="6223" customFormat="1" customHeight="1"/>
    <row r="6224" customFormat="1" customHeight="1"/>
    <row r="6225" customFormat="1" customHeight="1"/>
    <row r="6226" customFormat="1" customHeight="1"/>
    <row r="6227" customFormat="1" customHeight="1"/>
    <row r="6228" customFormat="1" customHeight="1"/>
    <row r="6229" customFormat="1" customHeight="1"/>
    <row r="6230" customFormat="1" customHeight="1"/>
    <row r="6231" customFormat="1" customHeight="1"/>
    <row r="6232" customFormat="1" customHeight="1"/>
    <row r="6233" customFormat="1" customHeight="1"/>
    <row r="6234" customFormat="1" customHeight="1"/>
    <row r="6235" customFormat="1" customHeight="1"/>
    <row r="6236" customFormat="1" customHeight="1"/>
    <row r="6237" customFormat="1" customHeight="1"/>
    <row r="6238" customFormat="1" customHeight="1"/>
    <row r="6239" customFormat="1" customHeight="1"/>
    <row r="6240" customFormat="1" customHeight="1"/>
    <row r="6241" customFormat="1" customHeight="1"/>
    <row r="6242" customFormat="1" customHeight="1"/>
    <row r="6243" customFormat="1" customHeight="1"/>
    <row r="6244" customFormat="1" customHeight="1"/>
    <row r="6245" customFormat="1" customHeight="1"/>
    <row r="6246" customFormat="1" customHeight="1"/>
    <row r="6247" customFormat="1" customHeight="1"/>
    <row r="6248" customFormat="1" customHeight="1"/>
    <row r="6249" customFormat="1" customHeight="1"/>
    <row r="6250" customFormat="1" customHeight="1"/>
    <row r="6251" customFormat="1" customHeight="1"/>
    <row r="6252" customFormat="1" customHeight="1"/>
    <row r="6253" customFormat="1" customHeight="1"/>
    <row r="6254" customFormat="1" customHeight="1"/>
    <row r="6255" customFormat="1" customHeight="1"/>
    <row r="6256" customFormat="1" customHeight="1"/>
    <row r="6257" customFormat="1" customHeight="1"/>
    <row r="6258" customFormat="1" customHeight="1"/>
    <row r="6259" customFormat="1" customHeight="1"/>
    <row r="6260" customFormat="1" customHeight="1"/>
    <row r="6261" customFormat="1" customHeight="1"/>
    <row r="6262" customFormat="1" customHeight="1"/>
    <row r="6263" customFormat="1" customHeight="1"/>
    <row r="6264" customFormat="1" customHeight="1"/>
    <row r="6265" customFormat="1" customHeight="1"/>
    <row r="6266" customFormat="1" customHeight="1"/>
    <row r="6267" customFormat="1" customHeight="1"/>
    <row r="6268" customFormat="1" customHeight="1"/>
    <row r="6269" customFormat="1" customHeight="1"/>
    <row r="6270" customFormat="1" customHeight="1"/>
    <row r="6271" customFormat="1" customHeight="1"/>
    <row r="6272" customFormat="1" customHeight="1"/>
    <row r="6273" customFormat="1" customHeight="1"/>
    <row r="6274" customFormat="1" customHeight="1"/>
    <row r="6275" customFormat="1" customHeight="1"/>
    <row r="6276" customFormat="1" customHeight="1"/>
    <row r="6277" customFormat="1" customHeight="1"/>
    <row r="6278" customFormat="1" customHeight="1"/>
    <row r="6279" customFormat="1" customHeight="1"/>
    <row r="6280" customFormat="1" customHeight="1"/>
    <row r="6281" customFormat="1" customHeight="1"/>
    <row r="6282" customFormat="1" customHeight="1"/>
    <row r="6283" customFormat="1" customHeight="1"/>
    <row r="6284" customFormat="1" customHeight="1"/>
    <row r="6285" customFormat="1" customHeight="1"/>
    <row r="6286" customFormat="1" customHeight="1"/>
    <row r="6287" customFormat="1" customHeight="1"/>
    <row r="6288" customFormat="1" customHeight="1"/>
    <row r="6289" customFormat="1" customHeight="1"/>
    <row r="6290" customFormat="1" customHeight="1"/>
    <row r="6291" customFormat="1" customHeight="1"/>
    <row r="6292" customFormat="1" customHeight="1"/>
    <row r="6293" customFormat="1" customHeight="1"/>
    <row r="6294" customFormat="1" customHeight="1"/>
    <row r="6295" customFormat="1" customHeight="1"/>
    <row r="6296" customFormat="1" customHeight="1"/>
    <row r="6297" customFormat="1" customHeight="1"/>
    <row r="6298" customFormat="1" customHeight="1"/>
    <row r="6299" customFormat="1" customHeight="1"/>
    <row r="6300" customFormat="1" customHeight="1"/>
    <row r="6301" customFormat="1" customHeight="1"/>
    <row r="6302" customFormat="1" customHeight="1"/>
    <row r="6303" customFormat="1" customHeight="1"/>
    <row r="6304" customFormat="1" customHeight="1"/>
    <row r="6305" customFormat="1" customHeight="1"/>
    <row r="6306" customFormat="1" customHeight="1"/>
    <row r="6307" customFormat="1" customHeight="1"/>
    <row r="6308" customFormat="1" customHeight="1"/>
    <row r="6309" customFormat="1" customHeight="1"/>
    <row r="6310" customFormat="1" customHeight="1"/>
    <row r="6311" customFormat="1" customHeight="1"/>
    <row r="6312" customFormat="1" customHeight="1"/>
    <row r="6313" customFormat="1" customHeight="1"/>
    <row r="6314" customFormat="1" customHeight="1"/>
    <row r="6315" customFormat="1" customHeight="1"/>
    <row r="6316" customFormat="1" customHeight="1"/>
    <row r="6317" customFormat="1" customHeight="1"/>
    <row r="6318" customFormat="1" customHeight="1"/>
    <row r="6319" customFormat="1" customHeight="1"/>
    <row r="6320" customFormat="1" customHeight="1"/>
    <row r="6321" customFormat="1" customHeight="1"/>
    <row r="6322" customFormat="1" customHeight="1"/>
    <row r="6323" customFormat="1" customHeight="1"/>
    <row r="6324" customFormat="1" customHeight="1"/>
    <row r="6325" customFormat="1" customHeight="1"/>
    <row r="6326" customFormat="1" customHeight="1"/>
    <row r="6327" customFormat="1" customHeight="1"/>
    <row r="6328" customFormat="1" customHeight="1"/>
    <row r="6329" customFormat="1" customHeight="1"/>
    <row r="6330" customFormat="1" customHeight="1"/>
    <row r="6331" customFormat="1" customHeight="1"/>
    <row r="6332" customFormat="1" customHeight="1"/>
    <row r="6333" customFormat="1" customHeight="1"/>
    <row r="6334" customFormat="1" customHeight="1"/>
    <row r="6335" customFormat="1" customHeight="1"/>
    <row r="6336" customFormat="1" customHeight="1"/>
    <row r="6337" customFormat="1" customHeight="1"/>
    <row r="6338" customFormat="1" customHeight="1"/>
    <row r="6339" customFormat="1" customHeight="1"/>
    <row r="6340" customFormat="1" customHeight="1"/>
    <row r="6341" customFormat="1" customHeight="1"/>
    <row r="6342" customFormat="1" customHeight="1"/>
    <row r="6343" customFormat="1" customHeight="1"/>
    <row r="6344" customFormat="1" customHeight="1"/>
    <row r="6345" customFormat="1" customHeight="1"/>
    <row r="6346" customFormat="1" customHeight="1"/>
    <row r="6347" customFormat="1" customHeight="1"/>
    <row r="6348" customFormat="1" customHeight="1"/>
    <row r="6349" customFormat="1" customHeight="1"/>
    <row r="6350" customFormat="1" customHeight="1"/>
    <row r="6351" customFormat="1" customHeight="1"/>
    <row r="6352" customFormat="1" customHeight="1"/>
    <row r="6353" customFormat="1" customHeight="1"/>
    <row r="6354" customFormat="1" customHeight="1"/>
    <row r="6355" customFormat="1" customHeight="1"/>
    <row r="6356" customFormat="1" customHeight="1"/>
    <row r="6357" customFormat="1" customHeight="1"/>
    <row r="6358" customFormat="1" customHeight="1"/>
    <row r="6359" customFormat="1" customHeight="1"/>
    <row r="6360" customFormat="1" customHeight="1"/>
    <row r="6361" customFormat="1" customHeight="1"/>
    <row r="6362" customFormat="1" customHeight="1"/>
    <row r="6363" customFormat="1" customHeight="1"/>
    <row r="6364" customFormat="1" customHeight="1"/>
    <row r="6365" customFormat="1" customHeight="1"/>
    <row r="6366" customFormat="1" customHeight="1"/>
    <row r="6367" customFormat="1" customHeight="1"/>
    <row r="6368" customFormat="1" customHeight="1"/>
    <row r="6369" customFormat="1" customHeight="1"/>
    <row r="6370" customFormat="1" customHeight="1"/>
    <row r="6371" customFormat="1" customHeight="1"/>
    <row r="6372" customFormat="1" customHeight="1"/>
    <row r="6373" customFormat="1" customHeight="1"/>
    <row r="6374" customFormat="1" customHeight="1"/>
    <row r="6375" customFormat="1" customHeight="1"/>
    <row r="6376" customFormat="1" customHeight="1"/>
    <row r="6377" customFormat="1" customHeight="1"/>
    <row r="6378" customFormat="1" customHeight="1"/>
    <row r="6379" customFormat="1" customHeight="1"/>
    <row r="6380" customFormat="1" customHeight="1"/>
    <row r="6381" customFormat="1" customHeight="1"/>
    <row r="6382" customFormat="1" customHeight="1"/>
    <row r="6383" customFormat="1" customHeight="1"/>
    <row r="6384" customFormat="1" customHeight="1"/>
    <row r="6385" customFormat="1" customHeight="1"/>
    <row r="6386" customFormat="1" customHeight="1"/>
    <row r="6387" customFormat="1" customHeight="1"/>
    <row r="6388" customFormat="1" customHeight="1"/>
    <row r="6389" customFormat="1" customHeight="1"/>
    <row r="6390" customFormat="1" customHeight="1"/>
    <row r="6391" customFormat="1" customHeight="1"/>
    <row r="6392" customFormat="1" customHeight="1"/>
    <row r="6393" customFormat="1" customHeight="1"/>
    <row r="6394" customFormat="1" customHeight="1"/>
    <row r="6395" customFormat="1" customHeight="1"/>
    <row r="6396" customFormat="1" customHeight="1"/>
    <row r="6397" customFormat="1" customHeight="1"/>
    <row r="6398" customFormat="1" customHeight="1"/>
    <row r="6399" customFormat="1" customHeight="1"/>
    <row r="6400" customFormat="1" customHeight="1"/>
    <row r="6401" customFormat="1" customHeight="1"/>
    <row r="6402" customFormat="1" customHeight="1"/>
    <row r="6403" customFormat="1" customHeight="1"/>
    <row r="6404" customFormat="1" customHeight="1"/>
    <row r="6405" customFormat="1" customHeight="1"/>
    <row r="6406" customFormat="1" customHeight="1"/>
    <row r="6407" customFormat="1" customHeight="1"/>
    <row r="6408" customFormat="1" customHeight="1"/>
    <row r="6409" customFormat="1" customHeight="1"/>
    <row r="6410" customFormat="1" customHeight="1"/>
    <row r="6411" customFormat="1" customHeight="1"/>
    <row r="6412" customFormat="1" customHeight="1"/>
    <row r="6413" customFormat="1" customHeight="1"/>
    <row r="6414" customFormat="1" customHeight="1"/>
    <row r="6415" customFormat="1" customHeight="1"/>
    <row r="6416" customFormat="1" customHeight="1"/>
    <row r="6417" customFormat="1" customHeight="1"/>
    <row r="6418" customFormat="1" customHeight="1"/>
    <row r="6419" customFormat="1" customHeight="1"/>
    <row r="6420" customFormat="1" customHeight="1"/>
    <row r="6421" customFormat="1" customHeight="1"/>
    <row r="6422" customFormat="1" customHeight="1"/>
    <row r="6423" customFormat="1" customHeight="1"/>
    <row r="6424" customFormat="1" customHeight="1"/>
    <row r="6425" customFormat="1" customHeight="1"/>
    <row r="6426" customFormat="1" customHeight="1"/>
    <row r="6427" customFormat="1" customHeight="1"/>
    <row r="6428" customFormat="1" customHeight="1"/>
    <row r="6429" customFormat="1" customHeight="1"/>
    <row r="6430" customFormat="1" customHeight="1"/>
    <row r="6431" customFormat="1" customHeight="1"/>
    <row r="6432" customFormat="1" customHeight="1"/>
    <row r="6433" customFormat="1" customHeight="1"/>
    <row r="6434" customFormat="1" customHeight="1"/>
    <row r="6435" customFormat="1" customHeight="1"/>
    <row r="6436" customFormat="1" customHeight="1"/>
    <row r="6437" customFormat="1" customHeight="1"/>
    <row r="6438" customFormat="1" customHeight="1"/>
    <row r="6439" customFormat="1" customHeight="1"/>
    <row r="6440" customFormat="1" customHeight="1"/>
    <row r="6441" customFormat="1" customHeight="1"/>
    <row r="6442" customFormat="1" customHeight="1"/>
    <row r="6443" customFormat="1" customHeight="1"/>
    <row r="6444" customFormat="1" customHeight="1"/>
    <row r="6445" customFormat="1" customHeight="1"/>
    <row r="6446" customFormat="1" customHeight="1"/>
    <row r="6447" customFormat="1" customHeight="1"/>
    <row r="6448" customFormat="1" customHeight="1"/>
    <row r="6449" customFormat="1" customHeight="1"/>
    <row r="6450" customFormat="1" customHeight="1"/>
    <row r="6451" customFormat="1" customHeight="1"/>
    <row r="6452" customFormat="1" customHeight="1"/>
    <row r="6453" customFormat="1" customHeight="1"/>
    <row r="6454" customFormat="1" customHeight="1"/>
    <row r="6455" customFormat="1" customHeight="1"/>
    <row r="6456" customFormat="1" customHeight="1"/>
    <row r="6457" customFormat="1" customHeight="1"/>
    <row r="6458" customFormat="1" customHeight="1"/>
    <row r="6459" customFormat="1" customHeight="1"/>
    <row r="6460" customFormat="1" customHeight="1"/>
    <row r="6461" customFormat="1" customHeight="1"/>
    <row r="6462" customFormat="1" customHeight="1"/>
    <row r="6463" customFormat="1" customHeight="1"/>
    <row r="6464" customFormat="1" customHeight="1"/>
    <row r="6465" customFormat="1" customHeight="1"/>
    <row r="6466" customFormat="1" customHeight="1"/>
    <row r="6467" customFormat="1" customHeight="1"/>
    <row r="6468" customFormat="1" customHeight="1"/>
    <row r="6469" customFormat="1" customHeight="1"/>
    <row r="6470" customFormat="1" customHeight="1"/>
    <row r="6471" customFormat="1" customHeight="1"/>
    <row r="6472" customFormat="1" customHeight="1"/>
    <row r="6473" customFormat="1" customHeight="1"/>
    <row r="6474" customFormat="1" customHeight="1"/>
    <row r="6475" customFormat="1" customHeight="1"/>
    <row r="6476" customFormat="1" customHeight="1"/>
    <row r="6477" customFormat="1" customHeight="1"/>
    <row r="6478" customFormat="1" customHeight="1"/>
    <row r="6479" customFormat="1" customHeight="1"/>
    <row r="6480" customFormat="1" customHeight="1"/>
    <row r="6481" customFormat="1" customHeight="1"/>
    <row r="6482" customFormat="1" customHeight="1"/>
    <row r="6483" customFormat="1" customHeight="1"/>
    <row r="6484" customFormat="1" customHeight="1"/>
    <row r="6485" customFormat="1" customHeight="1"/>
    <row r="6486" customFormat="1" customHeight="1"/>
    <row r="6487" customFormat="1" customHeight="1"/>
    <row r="6488" customFormat="1" customHeight="1"/>
    <row r="6489" customFormat="1" customHeight="1"/>
    <row r="6490" customFormat="1" customHeight="1"/>
    <row r="6491" customFormat="1" customHeight="1"/>
    <row r="6492" customFormat="1" customHeight="1"/>
    <row r="6493" customFormat="1" customHeight="1"/>
    <row r="6494" customFormat="1" customHeight="1"/>
    <row r="6495" customFormat="1" customHeight="1"/>
    <row r="6496" customFormat="1" customHeight="1"/>
    <row r="6497" customFormat="1" customHeight="1"/>
    <row r="6498" customFormat="1" customHeight="1"/>
    <row r="6499" customFormat="1" customHeight="1"/>
    <row r="6500" customFormat="1" customHeight="1"/>
    <row r="6501" customFormat="1" customHeight="1"/>
    <row r="6502" customFormat="1" customHeight="1"/>
    <row r="6503" customFormat="1" customHeight="1"/>
    <row r="6504" customFormat="1" customHeight="1"/>
    <row r="6505" customFormat="1" customHeight="1"/>
    <row r="6506" customFormat="1" customHeight="1"/>
    <row r="6507" customFormat="1" customHeight="1"/>
    <row r="6508" customFormat="1" customHeight="1"/>
    <row r="6509" customFormat="1" customHeight="1"/>
    <row r="6510" customFormat="1" customHeight="1"/>
    <row r="6511" customFormat="1" customHeight="1"/>
    <row r="6512" customFormat="1" customHeight="1"/>
    <row r="6513" customFormat="1" customHeight="1"/>
    <row r="6514" customFormat="1" customHeight="1"/>
    <row r="6515" customFormat="1" customHeight="1"/>
    <row r="6516" customFormat="1" customHeight="1"/>
    <row r="6517" customFormat="1" customHeight="1"/>
    <row r="6518" customFormat="1" customHeight="1"/>
    <row r="6519" customFormat="1" customHeight="1"/>
    <row r="6520" customFormat="1" customHeight="1"/>
    <row r="6521" customFormat="1" customHeight="1"/>
    <row r="6522" customFormat="1" customHeight="1"/>
    <row r="6523" customFormat="1" customHeight="1"/>
    <row r="6524" customFormat="1" customHeight="1"/>
    <row r="6525" customFormat="1" customHeight="1"/>
    <row r="6526" customFormat="1" customHeight="1"/>
    <row r="6527" customFormat="1" customHeight="1"/>
    <row r="6528" customFormat="1" customHeight="1"/>
    <row r="6529" customFormat="1" customHeight="1"/>
    <row r="6530" customFormat="1" customHeight="1"/>
    <row r="6531" customFormat="1" customHeight="1"/>
    <row r="6532" customFormat="1" customHeight="1"/>
    <row r="6533" customFormat="1" customHeight="1"/>
    <row r="6534" customFormat="1" customHeight="1"/>
    <row r="6535" customFormat="1" customHeight="1"/>
    <row r="6536" customFormat="1" customHeight="1"/>
    <row r="6537" customFormat="1" customHeight="1"/>
    <row r="6538" customFormat="1" customHeight="1"/>
    <row r="6539" customFormat="1" customHeight="1"/>
    <row r="6540" customFormat="1" customHeight="1"/>
    <row r="6541" customFormat="1" customHeight="1"/>
    <row r="6542" customFormat="1" customHeight="1"/>
    <row r="6543" customFormat="1" customHeight="1"/>
    <row r="6544" customFormat="1" customHeight="1"/>
    <row r="6545" customFormat="1" customHeight="1"/>
    <row r="6546" customFormat="1" customHeight="1"/>
    <row r="6547" customFormat="1" customHeight="1"/>
    <row r="6548" customFormat="1" customHeight="1"/>
    <row r="6549" customFormat="1" customHeight="1"/>
    <row r="6550" customFormat="1" customHeight="1"/>
    <row r="6551" customFormat="1" customHeight="1"/>
    <row r="6552" customFormat="1" customHeight="1"/>
    <row r="6553" customFormat="1" customHeight="1"/>
    <row r="6554" customFormat="1" customHeight="1"/>
    <row r="6555" customFormat="1" customHeight="1"/>
    <row r="6556" customFormat="1" customHeight="1"/>
    <row r="6557" customFormat="1" customHeight="1"/>
    <row r="6558" customFormat="1" customHeight="1"/>
    <row r="6559" customFormat="1" customHeight="1"/>
    <row r="6560" customFormat="1" customHeight="1"/>
    <row r="6561" customFormat="1" customHeight="1"/>
    <row r="6562" customFormat="1" customHeight="1"/>
    <row r="6563" customFormat="1" customHeight="1"/>
    <row r="6564" customFormat="1" customHeight="1"/>
    <row r="6565" customFormat="1" customHeight="1"/>
    <row r="6566" customFormat="1" customHeight="1"/>
    <row r="6567" customFormat="1" customHeight="1"/>
    <row r="6568" customFormat="1" customHeight="1"/>
    <row r="6569" customFormat="1" customHeight="1"/>
    <row r="6570" customFormat="1" customHeight="1"/>
    <row r="6571" customFormat="1" customHeight="1"/>
    <row r="6572" customFormat="1" customHeight="1"/>
    <row r="6573" customFormat="1" customHeight="1"/>
    <row r="6574" customFormat="1" customHeight="1"/>
    <row r="6575" customFormat="1" customHeight="1"/>
    <row r="6576" customFormat="1" customHeight="1"/>
    <row r="6577" customFormat="1" customHeight="1"/>
    <row r="6578" customFormat="1" customHeight="1"/>
    <row r="6579" customFormat="1" customHeight="1"/>
    <row r="6580" customFormat="1" customHeight="1"/>
    <row r="6581" customFormat="1" customHeight="1"/>
    <row r="6582" customFormat="1" customHeight="1"/>
    <row r="6583" customFormat="1" customHeight="1"/>
    <row r="6584" customFormat="1" customHeight="1"/>
    <row r="6585" customFormat="1" customHeight="1"/>
    <row r="6586" customFormat="1" customHeight="1"/>
    <row r="6587" customFormat="1" customHeight="1"/>
    <row r="6588" customFormat="1" customHeight="1"/>
    <row r="6589" customFormat="1" customHeight="1"/>
    <row r="6590" customFormat="1" customHeight="1"/>
    <row r="6591" customFormat="1" customHeight="1"/>
    <row r="6592" customFormat="1" customHeight="1"/>
    <row r="6593" customFormat="1" customHeight="1"/>
    <row r="6594" customFormat="1" customHeight="1"/>
    <row r="6595" customFormat="1" customHeight="1"/>
    <row r="6596" customFormat="1" customHeight="1"/>
    <row r="6597" customFormat="1" customHeight="1"/>
    <row r="6598" customFormat="1" customHeight="1"/>
    <row r="6599" customFormat="1" customHeight="1"/>
    <row r="6600" customFormat="1" customHeight="1"/>
    <row r="6601" customFormat="1" customHeight="1"/>
    <row r="6602" customFormat="1" customHeight="1"/>
    <row r="6603" customFormat="1" customHeight="1"/>
    <row r="6604" customFormat="1" customHeight="1"/>
    <row r="6605" customFormat="1" customHeight="1"/>
    <row r="6606" customFormat="1" customHeight="1"/>
    <row r="6607" customFormat="1" customHeight="1"/>
    <row r="6608" customFormat="1" customHeight="1"/>
    <row r="6609" customFormat="1" customHeight="1"/>
    <row r="6610" customFormat="1" customHeight="1"/>
    <row r="6611" customFormat="1" customHeight="1"/>
    <row r="6612" customFormat="1" customHeight="1"/>
    <row r="6613" customFormat="1" customHeight="1"/>
    <row r="6614" customFormat="1" customHeight="1"/>
    <row r="6615" customFormat="1" customHeight="1"/>
    <row r="6616" customFormat="1" customHeight="1"/>
    <row r="6617" customFormat="1" customHeight="1"/>
    <row r="6618" customFormat="1" customHeight="1"/>
    <row r="6619" customFormat="1" customHeight="1"/>
    <row r="6620" customFormat="1" customHeight="1"/>
    <row r="6621" customFormat="1" customHeight="1"/>
    <row r="6622" customFormat="1" customHeight="1"/>
    <row r="6623" customFormat="1" customHeight="1"/>
    <row r="6624" customFormat="1" customHeight="1"/>
    <row r="6625" customFormat="1" customHeight="1"/>
    <row r="6626" customFormat="1" customHeight="1"/>
    <row r="6627" customFormat="1" customHeight="1"/>
    <row r="6628" customFormat="1" customHeight="1"/>
    <row r="6629" customFormat="1" customHeight="1"/>
    <row r="6630" customFormat="1" customHeight="1"/>
    <row r="6631" customFormat="1" customHeight="1"/>
    <row r="6632" customFormat="1" customHeight="1"/>
    <row r="6633" customFormat="1" customHeight="1"/>
    <row r="6634" customFormat="1" customHeight="1"/>
    <row r="6635" customFormat="1" customHeight="1"/>
    <row r="6636" customFormat="1" customHeight="1"/>
    <row r="6637" customFormat="1" customHeight="1"/>
    <row r="6638" customFormat="1" customHeight="1"/>
    <row r="6639" customFormat="1" customHeight="1"/>
    <row r="6640" customFormat="1" customHeight="1"/>
    <row r="6641" customFormat="1" customHeight="1"/>
    <row r="6642" customFormat="1" customHeight="1"/>
    <row r="6643" customFormat="1" customHeight="1"/>
    <row r="6644" customFormat="1" customHeight="1"/>
    <row r="6645" customFormat="1" customHeight="1"/>
    <row r="6646" customFormat="1" customHeight="1"/>
    <row r="6647" customFormat="1" customHeight="1"/>
    <row r="6648" customFormat="1" customHeight="1"/>
    <row r="6649" customFormat="1" customHeight="1"/>
    <row r="6650" customFormat="1" customHeight="1"/>
    <row r="6651" customFormat="1" customHeight="1"/>
    <row r="6652" customFormat="1" customHeight="1"/>
    <row r="6653" customFormat="1" customHeight="1"/>
    <row r="6654" customFormat="1" customHeight="1"/>
    <row r="6655" customFormat="1" customHeight="1"/>
    <row r="6656" customFormat="1" customHeight="1"/>
    <row r="6657" customFormat="1" customHeight="1"/>
    <row r="6658" customFormat="1" customHeight="1"/>
    <row r="6659" customFormat="1" customHeight="1"/>
    <row r="6660" customFormat="1" customHeight="1"/>
    <row r="6661" customFormat="1" customHeight="1"/>
    <row r="6662" customFormat="1" customHeight="1"/>
    <row r="6663" customFormat="1" customHeight="1"/>
    <row r="6664" customFormat="1" customHeight="1"/>
    <row r="6665" customFormat="1" customHeight="1"/>
    <row r="6666" customFormat="1" customHeight="1"/>
    <row r="6667" customFormat="1" customHeight="1"/>
    <row r="6668" customFormat="1" customHeight="1"/>
    <row r="6669" customFormat="1" customHeight="1"/>
    <row r="6670" customFormat="1" customHeight="1"/>
    <row r="6671" customFormat="1" customHeight="1"/>
    <row r="6672" customFormat="1" customHeight="1"/>
    <row r="6673" customFormat="1" customHeight="1"/>
    <row r="6674" customFormat="1" customHeight="1"/>
    <row r="6675" customFormat="1" customHeight="1"/>
    <row r="6676" customFormat="1" customHeight="1"/>
    <row r="6677" customFormat="1" customHeight="1"/>
    <row r="6678" customFormat="1" customHeight="1"/>
    <row r="6679" customFormat="1" customHeight="1"/>
    <row r="6680" customFormat="1" customHeight="1"/>
    <row r="6681" customFormat="1" customHeight="1"/>
    <row r="6682" customFormat="1" customHeight="1"/>
    <row r="6683" customFormat="1" customHeight="1"/>
    <row r="6684" customFormat="1" customHeight="1"/>
    <row r="6685" customFormat="1" customHeight="1"/>
    <row r="6686" customFormat="1" customHeight="1"/>
    <row r="6687" customFormat="1" customHeight="1"/>
    <row r="6688" customFormat="1" customHeight="1"/>
    <row r="6689" customFormat="1" customHeight="1"/>
    <row r="6690" customFormat="1" customHeight="1"/>
    <row r="6691" customFormat="1" customHeight="1"/>
    <row r="6692" customFormat="1" customHeight="1"/>
    <row r="6693" customFormat="1" customHeight="1"/>
    <row r="6694" customFormat="1" customHeight="1"/>
    <row r="6695" customFormat="1" customHeight="1"/>
    <row r="6696" customFormat="1" customHeight="1"/>
    <row r="6697" customFormat="1" customHeight="1"/>
    <row r="6698" customFormat="1" customHeight="1"/>
    <row r="6699" customFormat="1" customHeight="1"/>
    <row r="6700" customFormat="1" customHeight="1"/>
    <row r="6701" customFormat="1" customHeight="1"/>
    <row r="6702" customFormat="1" customHeight="1"/>
    <row r="6703" customFormat="1" customHeight="1"/>
    <row r="6704" customFormat="1" customHeight="1"/>
    <row r="6705" customFormat="1" customHeight="1"/>
    <row r="6706" customFormat="1" customHeight="1"/>
    <row r="6707" customFormat="1" customHeight="1"/>
    <row r="6708" customFormat="1" customHeight="1"/>
    <row r="6709" customFormat="1" customHeight="1"/>
    <row r="6710" customFormat="1" customHeight="1"/>
    <row r="6711" customFormat="1" customHeight="1"/>
    <row r="6712" customFormat="1" customHeight="1"/>
    <row r="6713" customFormat="1" customHeight="1"/>
    <row r="6714" customFormat="1" customHeight="1"/>
    <row r="6715" customFormat="1" customHeight="1"/>
    <row r="6716" customFormat="1" customHeight="1"/>
    <row r="6717" customFormat="1" customHeight="1"/>
    <row r="6718" customFormat="1" customHeight="1"/>
    <row r="6719" customFormat="1" customHeight="1"/>
    <row r="6720" customFormat="1" customHeight="1"/>
    <row r="6721" customFormat="1" customHeight="1"/>
    <row r="6722" customFormat="1" customHeight="1"/>
    <row r="6723" customFormat="1" customHeight="1"/>
    <row r="6724" customFormat="1" customHeight="1"/>
    <row r="6725" customFormat="1" customHeight="1"/>
    <row r="6726" customFormat="1" customHeight="1"/>
    <row r="6727" customFormat="1" customHeight="1"/>
    <row r="6728" customFormat="1" customHeight="1"/>
    <row r="6729" customFormat="1" customHeight="1"/>
    <row r="6730" customFormat="1" customHeight="1"/>
    <row r="6731" customFormat="1" customHeight="1"/>
    <row r="6732" customFormat="1" customHeight="1"/>
    <row r="6733" customFormat="1" customHeight="1"/>
    <row r="6734" customFormat="1" customHeight="1"/>
    <row r="6735" customFormat="1" customHeight="1"/>
    <row r="6736" customFormat="1" customHeight="1"/>
    <row r="6737" customFormat="1" customHeight="1"/>
    <row r="6738" customFormat="1" customHeight="1"/>
    <row r="6739" customFormat="1" customHeight="1"/>
    <row r="6740" customFormat="1" customHeight="1"/>
    <row r="6741" customFormat="1" customHeight="1"/>
    <row r="6742" customFormat="1" customHeight="1"/>
    <row r="6743" customFormat="1" customHeight="1"/>
    <row r="6744" customFormat="1" customHeight="1"/>
    <row r="6745" customFormat="1" customHeight="1"/>
    <row r="6746" customFormat="1" customHeight="1"/>
    <row r="6747" customFormat="1" customHeight="1"/>
    <row r="6748" customFormat="1" customHeight="1"/>
    <row r="6749" customFormat="1" customHeight="1"/>
    <row r="6750" customFormat="1" customHeight="1"/>
    <row r="6751" customFormat="1" customHeight="1"/>
    <row r="6752" customFormat="1" customHeight="1"/>
    <row r="6753" customFormat="1" customHeight="1"/>
    <row r="6754" customFormat="1" customHeight="1"/>
    <row r="6755" customFormat="1" customHeight="1"/>
    <row r="6756" customFormat="1" customHeight="1"/>
    <row r="6757" customFormat="1" customHeight="1"/>
    <row r="6758" customFormat="1" customHeight="1"/>
    <row r="6759" customFormat="1" customHeight="1"/>
    <row r="6760" customFormat="1" customHeight="1"/>
    <row r="6761" customFormat="1" customHeight="1"/>
    <row r="6762" customFormat="1" customHeight="1"/>
    <row r="6763" customFormat="1" customHeight="1"/>
    <row r="6764" customFormat="1" customHeight="1"/>
    <row r="6765" customFormat="1" customHeight="1"/>
    <row r="6766" customFormat="1" customHeight="1"/>
    <row r="6767" customFormat="1" customHeight="1"/>
    <row r="6768" customFormat="1" customHeight="1"/>
    <row r="6769" customFormat="1" customHeight="1"/>
    <row r="6770" customFormat="1" customHeight="1"/>
    <row r="6771" customFormat="1" customHeight="1"/>
    <row r="6772" customFormat="1" customHeight="1"/>
    <row r="6773" customFormat="1" customHeight="1"/>
    <row r="6774" customFormat="1" customHeight="1"/>
    <row r="6775" customFormat="1" customHeight="1"/>
    <row r="6776" customFormat="1" customHeight="1"/>
    <row r="6777" customFormat="1" customHeight="1"/>
    <row r="6778" customFormat="1" customHeight="1"/>
    <row r="6779" customFormat="1" customHeight="1"/>
    <row r="6780" customFormat="1" customHeight="1"/>
    <row r="6781" customFormat="1" customHeight="1"/>
    <row r="6782" customFormat="1" customHeight="1"/>
    <row r="6783" customFormat="1" customHeight="1"/>
    <row r="6784" customFormat="1" customHeight="1"/>
    <row r="6785" customFormat="1" customHeight="1"/>
    <row r="6786" customFormat="1" customHeight="1"/>
    <row r="6787" customFormat="1" customHeight="1"/>
    <row r="6788" customFormat="1" customHeight="1"/>
    <row r="6789" customFormat="1" customHeight="1"/>
    <row r="6790" customFormat="1" customHeight="1"/>
    <row r="6791" customFormat="1" customHeight="1"/>
    <row r="6792" customFormat="1" customHeight="1"/>
    <row r="6793" customFormat="1" customHeight="1"/>
    <row r="6794" customFormat="1" customHeight="1"/>
    <row r="6795" customFormat="1" customHeight="1"/>
    <row r="6796" customFormat="1" customHeight="1"/>
    <row r="6797" customFormat="1" customHeight="1"/>
    <row r="6798" customFormat="1" customHeight="1"/>
    <row r="6799" customFormat="1" customHeight="1"/>
    <row r="6800" customFormat="1" customHeight="1"/>
    <row r="6801" customFormat="1" customHeight="1"/>
    <row r="6802" customFormat="1" customHeight="1"/>
    <row r="6803" customFormat="1" customHeight="1"/>
    <row r="6804" customFormat="1" customHeight="1"/>
    <row r="6805" customFormat="1" customHeight="1"/>
    <row r="6806" customFormat="1" customHeight="1"/>
    <row r="6807" customFormat="1" customHeight="1"/>
    <row r="6808" customFormat="1" customHeight="1"/>
    <row r="6809" customFormat="1" customHeight="1"/>
    <row r="6810" customFormat="1" customHeight="1"/>
    <row r="6811" customFormat="1" customHeight="1"/>
    <row r="6812" customFormat="1" customHeight="1"/>
    <row r="6813" customFormat="1" customHeight="1"/>
    <row r="6814" customFormat="1" customHeight="1"/>
    <row r="6815" customFormat="1" customHeight="1"/>
    <row r="6816" customFormat="1" customHeight="1"/>
    <row r="6817" customFormat="1" customHeight="1"/>
    <row r="6818" customFormat="1" customHeight="1"/>
    <row r="6819" customFormat="1" customHeight="1"/>
    <row r="6820" customFormat="1" customHeight="1"/>
    <row r="6821" customFormat="1" customHeight="1"/>
    <row r="6822" customFormat="1" customHeight="1"/>
    <row r="6823" customFormat="1" customHeight="1"/>
    <row r="6824" customFormat="1" customHeight="1"/>
    <row r="6825" customFormat="1" customHeight="1"/>
    <row r="6826" customFormat="1" customHeight="1"/>
    <row r="6827" customFormat="1" customHeight="1"/>
    <row r="6828" customFormat="1" customHeight="1"/>
    <row r="6829" customFormat="1" customHeight="1"/>
    <row r="6830" customFormat="1" customHeight="1"/>
    <row r="6831" customFormat="1" customHeight="1"/>
    <row r="6832" customFormat="1" customHeight="1"/>
    <row r="6833" customFormat="1" customHeight="1"/>
    <row r="6834" customFormat="1" customHeight="1"/>
    <row r="6835" customFormat="1" customHeight="1"/>
    <row r="6836" customFormat="1" customHeight="1"/>
    <row r="6837" customFormat="1" customHeight="1"/>
    <row r="6838" customFormat="1" customHeight="1"/>
    <row r="6839" customFormat="1" customHeight="1"/>
    <row r="6840" customFormat="1" customHeight="1"/>
    <row r="6841" customFormat="1" customHeight="1"/>
    <row r="6842" customFormat="1" customHeight="1"/>
    <row r="6843" customFormat="1" customHeight="1"/>
    <row r="6844" customFormat="1" customHeight="1"/>
    <row r="6845" customFormat="1" customHeight="1"/>
    <row r="6846" customFormat="1" customHeight="1"/>
    <row r="6847" customFormat="1" customHeight="1"/>
    <row r="6848" customFormat="1" customHeight="1"/>
    <row r="6849" customFormat="1" customHeight="1"/>
    <row r="6850" customFormat="1" customHeight="1"/>
    <row r="6851" customFormat="1" customHeight="1"/>
    <row r="6852" customFormat="1" customHeight="1"/>
    <row r="6853" customFormat="1" customHeight="1"/>
    <row r="6854" customFormat="1" customHeight="1"/>
    <row r="6855" customFormat="1" customHeight="1"/>
    <row r="6856" customFormat="1" customHeight="1"/>
    <row r="6857" customFormat="1" customHeight="1"/>
    <row r="6858" customFormat="1" customHeight="1"/>
    <row r="6859" customFormat="1" customHeight="1"/>
    <row r="6860" customFormat="1" customHeight="1"/>
    <row r="6861" customFormat="1" customHeight="1"/>
    <row r="6862" customFormat="1" customHeight="1"/>
    <row r="6863" customFormat="1" customHeight="1"/>
    <row r="6864" customFormat="1" customHeight="1"/>
    <row r="6865" customFormat="1" customHeight="1"/>
    <row r="6866" customFormat="1" customHeight="1"/>
    <row r="6867" customFormat="1" customHeight="1"/>
    <row r="6868" customFormat="1" customHeight="1"/>
    <row r="6869" customFormat="1" customHeight="1"/>
    <row r="6870" customFormat="1" customHeight="1"/>
    <row r="6871" customFormat="1" customHeight="1"/>
    <row r="6872" customFormat="1" customHeight="1"/>
    <row r="6873" customFormat="1" customHeight="1"/>
    <row r="6874" customFormat="1" customHeight="1"/>
    <row r="6875" customFormat="1" customHeight="1"/>
    <row r="6876" customFormat="1" customHeight="1"/>
    <row r="6877" customFormat="1" customHeight="1"/>
    <row r="6878" customFormat="1" customHeight="1"/>
    <row r="6879" customFormat="1" customHeight="1"/>
    <row r="6880" customFormat="1" customHeight="1"/>
    <row r="6881" customFormat="1" customHeight="1"/>
    <row r="6882" customFormat="1" customHeight="1"/>
    <row r="6883" customFormat="1" customHeight="1"/>
    <row r="6884" customFormat="1" customHeight="1"/>
    <row r="6885" customFormat="1" customHeight="1"/>
    <row r="6886" customFormat="1" customHeight="1"/>
    <row r="6887" customFormat="1" customHeight="1"/>
    <row r="6888" customFormat="1" customHeight="1"/>
    <row r="6889" customFormat="1" customHeight="1"/>
    <row r="6890" customFormat="1" customHeight="1"/>
    <row r="6891" customFormat="1" customHeight="1"/>
    <row r="6892" customFormat="1" customHeight="1"/>
    <row r="6893" customFormat="1" customHeight="1"/>
    <row r="6894" customFormat="1" customHeight="1"/>
    <row r="6895" customFormat="1" customHeight="1"/>
    <row r="6896" customFormat="1" customHeight="1"/>
    <row r="6897" customFormat="1" customHeight="1"/>
    <row r="6898" customFormat="1" customHeight="1"/>
    <row r="6899" customFormat="1" customHeight="1"/>
    <row r="6900" customFormat="1" customHeight="1"/>
    <row r="6901" customFormat="1" customHeight="1"/>
    <row r="6902" customFormat="1" customHeight="1"/>
    <row r="6903" customFormat="1" customHeight="1"/>
    <row r="6904" customFormat="1" customHeight="1"/>
    <row r="6905" customFormat="1" customHeight="1"/>
    <row r="6906" customFormat="1" customHeight="1"/>
    <row r="6907" customFormat="1" customHeight="1"/>
    <row r="6908" customFormat="1" customHeight="1"/>
    <row r="6909" customFormat="1" customHeight="1"/>
    <row r="6910" customFormat="1" customHeight="1"/>
    <row r="6911" customFormat="1" customHeight="1"/>
    <row r="6912" customFormat="1" customHeight="1"/>
    <row r="6913" customFormat="1" customHeight="1"/>
    <row r="6914" customFormat="1" customHeight="1"/>
    <row r="6915" customFormat="1" customHeight="1"/>
    <row r="6916" customFormat="1" customHeight="1"/>
    <row r="6917" customFormat="1" customHeight="1"/>
    <row r="6918" customFormat="1" customHeight="1"/>
    <row r="6919" customFormat="1" customHeight="1"/>
    <row r="6920" customFormat="1" customHeight="1"/>
    <row r="6921" customFormat="1" customHeight="1"/>
    <row r="6922" customFormat="1" customHeight="1"/>
    <row r="6923" customFormat="1" customHeight="1"/>
    <row r="6924" customFormat="1" customHeight="1"/>
    <row r="6925" customFormat="1" customHeight="1"/>
    <row r="6926" customFormat="1" customHeight="1"/>
    <row r="6927" customFormat="1" customHeight="1"/>
    <row r="6928" customFormat="1" customHeight="1"/>
    <row r="6929" customFormat="1" customHeight="1"/>
    <row r="6930" customFormat="1" customHeight="1"/>
    <row r="6931" customFormat="1" customHeight="1"/>
    <row r="6932" customFormat="1" customHeight="1"/>
    <row r="6933" customFormat="1" customHeight="1"/>
    <row r="6934" customFormat="1" customHeight="1"/>
    <row r="6935" customFormat="1" customHeight="1"/>
    <row r="6936" customFormat="1" customHeight="1"/>
    <row r="6937" customFormat="1" customHeight="1"/>
    <row r="6938" customFormat="1" customHeight="1"/>
    <row r="6939" customFormat="1" customHeight="1"/>
    <row r="6940" customFormat="1" customHeight="1"/>
    <row r="6941" customFormat="1" customHeight="1"/>
    <row r="6942" customFormat="1" customHeight="1"/>
    <row r="6943" customFormat="1" customHeight="1"/>
    <row r="6944" customFormat="1" customHeight="1"/>
    <row r="6945" customFormat="1" customHeight="1"/>
    <row r="6946" customFormat="1" customHeight="1"/>
    <row r="6947" customFormat="1" customHeight="1"/>
    <row r="6948" customFormat="1" customHeight="1"/>
    <row r="6949" customFormat="1" customHeight="1"/>
    <row r="6950" customFormat="1" customHeight="1"/>
    <row r="6951" customFormat="1" customHeight="1"/>
    <row r="6952" customFormat="1" customHeight="1"/>
    <row r="6953" customFormat="1" customHeight="1"/>
    <row r="6954" customFormat="1" customHeight="1"/>
    <row r="6955" customFormat="1" customHeight="1"/>
    <row r="6956" customFormat="1" customHeight="1"/>
    <row r="6957" customFormat="1" customHeight="1"/>
    <row r="6958" customFormat="1" customHeight="1"/>
    <row r="6959" customFormat="1" customHeight="1"/>
    <row r="6960" customFormat="1" customHeight="1"/>
    <row r="6961" customFormat="1" customHeight="1"/>
    <row r="6962" customFormat="1" customHeight="1"/>
    <row r="6963" customFormat="1" customHeight="1"/>
    <row r="6964" customFormat="1" customHeight="1"/>
    <row r="6965" customFormat="1" customHeight="1"/>
    <row r="6966" customFormat="1" customHeight="1"/>
    <row r="6967" customFormat="1" customHeight="1"/>
    <row r="6968" customFormat="1" customHeight="1"/>
    <row r="6969" customFormat="1" customHeight="1"/>
    <row r="6970" customFormat="1" customHeight="1"/>
    <row r="6971" customFormat="1" customHeight="1"/>
    <row r="6972" customFormat="1" customHeight="1"/>
    <row r="6973" customFormat="1" customHeight="1"/>
    <row r="6974" customFormat="1" customHeight="1"/>
    <row r="6975" customFormat="1" customHeight="1"/>
    <row r="6976" customFormat="1" customHeight="1"/>
    <row r="6977" customFormat="1" customHeight="1"/>
    <row r="6978" customFormat="1" customHeight="1"/>
    <row r="6979" customFormat="1" customHeight="1"/>
    <row r="6980" customFormat="1" customHeight="1"/>
    <row r="6981" customFormat="1" customHeight="1"/>
    <row r="6982" customFormat="1" customHeight="1"/>
    <row r="6983" customFormat="1" customHeight="1"/>
    <row r="6984" customFormat="1" customHeight="1"/>
    <row r="6985" customFormat="1" customHeight="1"/>
    <row r="6986" customFormat="1" customHeight="1"/>
    <row r="6987" customFormat="1" customHeight="1"/>
    <row r="6988" customFormat="1" customHeight="1"/>
    <row r="6989" customFormat="1" customHeight="1"/>
    <row r="6990" customFormat="1" customHeight="1"/>
    <row r="6991" customFormat="1" customHeight="1"/>
    <row r="6992" customFormat="1" customHeight="1"/>
    <row r="6993" customFormat="1" customHeight="1"/>
    <row r="6994" customFormat="1" customHeight="1"/>
    <row r="6995" customFormat="1" customHeight="1"/>
    <row r="6996" customFormat="1" customHeight="1"/>
    <row r="6997" customFormat="1" customHeight="1"/>
    <row r="6998" customFormat="1" customHeight="1"/>
    <row r="6999" customFormat="1" customHeight="1"/>
    <row r="7000" customFormat="1" customHeight="1"/>
    <row r="7001" customFormat="1" customHeight="1"/>
    <row r="7002" customFormat="1" customHeight="1"/>
    <row r="7003" customFormat="1" customHeight="1"/>
    <row r="7004" customFormat="1" customHeight="1"/>
    <row r="7005" customFormat="1" customHeight="1"/>
    <row r="7006" customFormat="1" customHeight="1"/>
    <row r="7007" customFormat="1" customHeight="1"/>
    <row r="7008" customFormat="1" customHeight="1"/>
    <row r="7009" customFormat="1" customHeight="1"/>
    <row r="7010" customFormat="1" customHeight="1"/>
    <row r="7011" customFormat="1" customHeight="1"/>
    <row r="7012" customFormat="1" customHeight="1"/>
    <row r="7013" customFormat="1" customHeight="1"/>
    <row r="7014" customFormat="1" customHeight="1"/>
    <row r="7015" customFormat="1" customHeight="1"/>
    <row r="7016" customFormat="1" customHeight="1"/>
    <row r="7017" customFormat="1" customHeight="1"/>
    <row r="7018" customFormat="1" customHeight="1"/>
    <row r="7019" customFormat="1" customHeight="1"/>
    <row r="7020" customFormat="1" customHeight="1"/>
    <row r="7021" customFormat="1" customHeight="1"/>
    <row r="7022" customFormat="1" customHeight="1"/>
    <row r="7023" customFormat="1" customHeight="1"/>
    <row r="7024" customFormat="1" customHeight="1"/>
    <row r="7025" customFormat="1" customHeight="1"/>
    <row r="7026" customFormat="1" customHeight="1"/>
    <row r="7027" customFormat="1" customHeight="1"/>
    <row r="7028" customFormat="1" customHeight="1"/>
    <row r="7029" customFormat="1" customHeight="1"/>
    <row r="7030" customFormat="1" customHeight="1"/>
    <row r="7031" customFormat="1" customHeight="1"/>
    <row r="7032" customFormat="1" customHeight="1"/>
    <row r="7033" customFormat="1" customHeight="1"/>
    <row r="7034" customFormat="1" customHeight="1"/>
    <row r="7035" customFormat="1" customHeight="1"/>
    <row r="7036" customFormat="1" customHeight="1"/>
    <row r="7037" customFormat="1" customHeight="1"/>
    <row r="7038" customFormat="1" customHeight="1"/>
    <row r="7039" customFormat="1" customHeight="1"/>
    <row r="7040" customFormat="1" customHeight="1"/>
    <row r="7041" customFormat="1" customHeight="1"/>
    <row r="7042" customFormat="1" customHeight="1"/>
    <row r="7043" customFormat="1" customHeight="1"/>
    <row r="7044" customFormat="1" customHeight="1"/>
    <row r="7045" customFormat="1" customHeight="1"/>
    <row r="7046" customFormat="1" customHeight="1"/>
    <row r="7047" customFormat="1" customHeight="1"/>
    <row r="7048" customFormat="1" customHeight="1"/>
    <row r="7049" customFormat="1" customHeight="1"/>
    <row r="7050" customFormat="1" customHeight="1"/>
    <row r="7051" customFormat="1" customHeight="1"/>
    <row r="7052" customFormat="1" customHeight="1"/>
    <row r="7053" customFormat="1" customHeight="1"/>
    <row r="7054" customFormat="1" customHeight="1"/>
    <row r="7055" customFormat="1" customHeight="1"/>
    <row r="7056" customFormat="1" customHeight="1"/>
    <row r="7057" customFormat="1" customHeight="1"/>
    <row r="7058" customFormat="1" customHeight="1"/>
    <row r="7059" customFormat="1" customHeight="1"/>
    <row r="7060" customFormat="1" customHeight="1"/>
    <row r="7061" customFormat="1" customHeight="1"/>
    <row r="7062" customFormat="1" customHeight="1"/>
    <row r="7063" customFormat="1" customHeight="1"/>
    <row r="7064" customFormat="1" customHeight="1"/>
    <row r="7065" customFormat="1" customHeight="1"/>
    <row r="7066" customFormat="1" customHeight="1"/>
    <row r="7067" customFormat="1" customHeight="1"/>
    <row r="7068" customFormat="1" customHeight="1"/>
    <row r="7069" customFormat="1" customHeight="1"/>
    <row r="7070" customFormat="1" customHeight="1"/>
    <row r="7071" customFormat="1" customHeight="1"/>
    <row r="7072" customFormat="1" customHeight="1"/>
    <row r="7073" customFormat="1" customHeight="1"/>
    <row r="7074" customFormat="1" customHeight="1"/>
    <row r="7075" customFormat="1" customHeight="1"/>
    <row r="7076" customFormat="1" customHeight="1"/>
    <row r="7077" customFormat="1" customHeight="1"/>
    <row r="7078" customFormat="1" customHeight="1"/>
    <row r="7079" customFormat="1" customHeight="1"/>
    <row r="7080" customFormat="1" customHeight="1"/>
    <row r="7081" customFormat="1" customHeight="1"/>
    <row r="7082" customFormat="1" customHeight="1"/>
    <row r="7083" customFormat="1" customHeight="1"/>
    <row r="7084" customFormat="1" customHeight="1"/>
    <row r="7085" customFormat="1" customHeight="1"/>
    <row r="7086" customFormat="1" customHeight="1"/>
    <row r="7087" customFormat="1" customHeight="1"/>
    <row r="7088" customFormat="1" customHeight="1"/>
    <row r="7089" customFormat="1" customHeight="1"/>
    <row r="7090" customFormat="1" customHeight="1"/>
    <row r="7091" customFormat="1" customHeight="1"/>
    <row r="7092" customFormat="1" customHeight="1"/>
    <row r="7093" customFormat="1" customHeight="1"/>
    <row r="7094" customFormat="1" customHeight="1"/>
    <row r="7095" customFormat="1" customHeight="1"/>
    <row r="7096" customFormat="1" customHeight="1"/>
    <row r="7097" customFormat="1" customHeight="1"/>
    <row r="7098" customFormat="1" customHeight="1"/>
    <row r="7099" customFormat="1" customHeight="1"/>
    <row r="7100" customFormat="1" customHeight="1"/>
    <row r="7101" customFormat="1" customHeight="1"/>
    <row r="7102" customFormat="1" customHeight="1"/>
    <row r="7103" customFormat="1" customHeight="1"/>
    <row r="7104" customFormat="1" customHeight="1"/>
    <row r="7105" customFormat="1" customHeight="1"/>
    <row r="7106" customFormat="1" customHeight="1"/>
    <row r="7107" customFormat="1" customHeight="1"/>
    <row r="7108" customFormat="1" customHeight="1"/>
    <row r="7109" customFormat="1" customHeight="1"/>
    <row r="7110" customFormat="1" customHeight="1"/>
    <row r="7111" customFormat="1" customHeight="1"/>
    <row r="7112" customFormat="1" customHeight="1"/>
    <row r="7113" customFormat="1" customHeight="1"/>
    <row r="7114" customFormat="1" customHeight="1"/>
    <row r="7115" customFormat="1" customHeight="1"/>
    <row r="7116" customFormat="1" customHeight="1"/>
    <row r="7117" customFormat="1" customHeight="1"/>
    <row r="7118" customFormat="1" customHeight="1"/>
    <row r="7119" customFormat="1" customHeight="1"/>
    <row r="7120" customFormat="1" customHeight="1"/>
    <row r="7121" customFormat="1" customHeight="1"/>
    <row r="7122" customFormat="1" customHeight="1"/>
    <row r="7123" customFormat="1" customHeight="1"/>
    <row r="7124" customFormat="1" customHeight="1"/>
    <row r="7125" customFormat="1" customHeight="1"/>
    <row r="7126" customFormat="1" customHeight="1"/>
    <row r="7127" customFormat="1" customHeight="1"/>
    <row r="7128" customFormat="1" customHeight="1"/>
    <row r="7129" customFormat="1" customHeight="1"/>
    <row r="7130" customFormat="1" customHeight="1"/>
    <row r="7131" customFormat="1" customHeight="1"/>
    <row r="7132" customFormat="1" customHeight="1"/>
    <row r="7133" customFormat="1" customHeight="1"/>
    <row r="7134" customFormat="1" customHeight="1"/>
    <row r="7135" customFormat="1" customHeight="1"/>
    <row r="7136" customFormat="1" customHeight="1"/>
    <row r="7137" customFormat="1" customHeight="1"/>
    <row r="7138" customFormat="1" customHeight="1"/>
    <row r="7139" customFormat="1" customHeight="1"/>
    <row r="7140" customFormat="1" customHeight="1"/>
    <row r="7141" customFormat="1" customHeight="1"/>
    <row r="7142" customFormat="1" customHeight="1"/>
    <row r="7143" customFormat="1" customHeight="1"/>
    <row r="7144" customFormat="1" customHeight="1"/>
    <row r="7145" customFormat="1" customHeight="1"/>
    <row r="7146" customFormat="1" customHeight="1"/>
    <row r="7147" customFormat="1" customHeight="1"/>
    <row r="7148" customFormat="1" customHeight="1"/>
    <row r="7149" customFormat="1" customHeight="1"/>
    <row r="7150" customFormat="1" customHeight="1"/>
    <row r="7151" customFormat="1" customHeight="1"/>
    <row r="7152" customFormat="1" customHeight="1"/>
    <row r="7153" customFormat="1" customHeight="1"/>
    <row r="7154" customFormat="1" customHeight="1"/>
    <row r="7155" customFormat="1" customHeight="1"/>
    <row r="7156" customFormat="1" customHeight="1"/>
    <row r="7157" customFormat="1" customHeight="1"/>
    <row r="7158" customFormat="1" customHeight="1"/>
    <row r="7159" customFormat="1" customHeight="1"/>
    <row r="7160" customFormat="1" customHeight="1"/>
    <row r="7161" customFormat="1" customHeight="1"/>
    <row r="7162" customFormat="1" customHeight="1"/>
    <row r="7163" customFormat="1" customHeight="1"/>
    <row r="7164" customFormat="1" customHeight="1"/>
    <row r="7165" customFormat="1" customHeight="1"/>
    <row r="7166" customFormat="1" customHeight="1"/>
    <row r="7167" customFormat="1" customHeight="1"/>
    <row r="7168" customFormat="1" customHeight="1"/>
    <row r="7169" customFormat="1" customHeight="1"/>
    <row r="7170" customFormat="1" customHeight="1"/>
    <row r="7171" customFormat="1" customHeight="1"/>
    <row r="7172" customFormat="1" customHeight="1"/>
    <row r="7173" customFormat="1" customHeight="1"/>
    <row r="7174" customFormat="1" customHeight="1"/>
    <row r="7175" customFormat="1" customHeight="1"/>
    <row r="7176" customFormat="1" customHeight="1"/>
    <row r="7177" customFormat="1" customHeight="1"/>
    <row r="7178" customFormat="1" customHeight="1"/>
    <row r="7179" customFormat="1" customHeight="1"/>
    <row r="7180" customFormat="1" customHeight="1"/>
    <row r="7181" customFormat="1" customHeight="1"/>
    <row r="7182" customFormat="1" customHeight="1"/>
    <row r="7183" customFormat="1" customHeight="1"/>
    <row r="7184" customFormat="1" customHeight="1"/>
    <row r="7185" customFormat="1" customHeight="1"/>
    <row r="7186" customFormat="1" customHeight="1"/>
    <row r="7187" customFormat="1" customHeight="1"/>
    <row r="7188" customFormat="1" customHeight="1"/>
    <row r="7189" customFormat="1" customHeight="1"/>
    <row r="7190" customFormat="1" customHeight="1"/>
    <row r="7191" customFormat="1" customHeight="1"/>
    <row r="7192" customFormat="1" customHeight="1"/>
    <row r="7193" customFormat="1" customHeight="1"/>
    <row r="7194" customFormat="1" customHeight="1"/>
    <row r="7195" customFormat="1" customHeight="1"/>
    <row r="7196" customFormat="1" customHeight="1"/>
    <row r="7197" customFormat="1" customHeight="1"/>
    <row r="7198" customFormat="1" customHeight="1"/>
    <row r="7199" customFormat="1" customHeight="1"/>
    <row r="7200" customFormat="1" customHeight="1"/>
    <row r="7201" customFormat="1" customHeight="1"/>
    <row r="7202" customFormat="1" customHeight="1"/>
    <row r="7203" customFormat="1" customHeight="1"/>
    <row r="7204" customFormat="1" customHeight="1"/>
    <row r="7205" customFormat="1" customHeight="1"/>
    <row r="7206" customFormat="1" customHeight="1"/>
    <row r="7207" customFormat="1" customHeight="1"/>
    <row r="7208" customFormat="1" customHeight="1"/>
    <row r="7209" customFormat="1" customHeight="1"/>
    <row r="7210" customFormat="1" customHeight="1"/>
    <row r="7211" customFormat="1" customHeight="1"/>
    <row r="7212" customFormat="1" customHeight="1"/>
    <row r="7213" customFormat="1" customHeight="1"/>
    <row r="7214" customFormat="1" customHeight="1"/>
    <row r="7215" customFormat="1" customHeight="1"/>
    <row r="7216" customFormat="1" customHeight="1"/>
    <row r="7217" customFormat="1" customHeight="1"/>
    <row r="7218" customFormat="1" customHeight="1"/>
    <row r="7219" customFormat="1" customHeight="1"/>
    <row r="7220" customFormat="1" customHeight="1"/>
    <row r="7221" customFormat="1" customHeight="1"/>
    <row r="7222" customFormat="1" customHeight="1"/>
    <row r="7223" customFormat="1" customHeight="1"/>
    <row r="7224" customFormat="1" customHeight="1"/>
    <row r="7225" customFormat="1" customHeight="1"/>
    <row r="7226" customFormat="1" customHeight="1"/>
    <row r="7227" customFormat="1" customHeight="1"/>
    <row r="7228" customFormat="1" customHeight="1"/>
    <row r="7229" customFormat="1" customHeight="1"/>
    <row r="7230" customFormat="1" customHeight="1"/>
    <row r="7231" customFormat="1" customHeight="1"/>
    <row r="7232" customFormat="1" customHeight="1"/>
    <row r="7233" customFormat="1" customHeight="1"/>
    <row r="7234" customFormat="1" customHeight="1"/>
    <row r="7235" customFormat="1" customHeight="1"/>
    <row r="7236" customFormat="1" customHeight="1"/>
    <row r="7237" customFormat="1" customHeight="1"/>
    <row r="7238" customFormat="1" customHeight="1"/>
    <row r="7239" customFormat="1" customHeight="1"/>
    <row r="7240" customFormat="1" customHeight="1"/>
    <row r="7241" customFormat="1" customHeight="1"/>
    <row r="7242" customFormat="1" customHeight="1"/>
    <row r="7243" customFormat="1" customHeight="1"/>
    <row r="7244" customFormat="1" customHeight="1"/>
    <row r="7245" customFormat="1" customHeight="1"/>
    <row r="7246" customFormat="1" customHeight="1"/>
    <row r="7247" customFormat="1" customHeight="1"/>
    <row r="7248" customFormat="1" customHeight="1"/>
    <row r="7249" customFormat="1" customHeight="1"/>
    <row r="7250" customFormat="1" customHeight="1"/>
    <row r="7251" customFormat="1" customHeight="1"/>
    <row r="7252" customFormat="1" customHeight="1"/>
    <row r="7253" customFormat="1" customHeight="1"/>
    <row r="7254" customFormat="1" customHeight="1"/>
    <row r="7255" customFormat="1" customHeight="1"/>
    <row r="7256" customFormat="1" customHeight="1"/>
    <row r="7257" customFormat="1" customHeight="1"/>
    <row r="7258" customFormat="1" customHeight="1"/>
    <row r="7259" customFormat="1" customHeight="1"/>
    <row r="7260" customFormat="1" customHeight="1"/>
    <row r="7261" customFormat="1" customHeight="1"/>
    <row r="7262" customFormat="1" customHeight="1"/>
    <row r="7263" customFormat="1" customHeight="1"/>
    <row r="7264" customFormat="1" customHeight="1"/>
    <row r="7265" customFormat="1" customHeight="1"/>
    <row r="7266" customFormat="1" customHeight="1"/>
    <row r="7267" customFormat="1" customHeight="1"/>
    <row r="7268" customFormat="1" customHeight="1"/>
    <row r="7269" customFormat="1" customHeight="1"/>
    <row r="7270" customFormat="1" customHeight="1"/>
    <row r="7271" customFormat="1" customHeight="1"/>
    <row r="7272" customFormat="1" customHeight="1"/>
    <row r="7273" customFormat="1" customHeight="1"/>
    <row r="7274" customFormat="1" customHeight="1"/>
    <row r="7275" customFormat="1" customHeight="1"/>
    <row r="7276" customFormat="1" customHeight="1"/>
    <row r="7277" customFormat="1" customHeight="1"/>
    <row r="7278" customFormat="1" customHeight="1"/>
    <row r="7279" customFormat="1" customHeight="1"/>
    <row r="7280" customFormat="1" customHeight="1"/>
    <row r="7281" customFormat="1" customHeight="1"/>
    <row r="7282" customFormat="1" customHeight="1"/>
    <row r="7283" customFormat="1" customHeight="1"/>
    <row r="7284" customFormat="1" customHeight="1"/>
    <row r="7285" customFormat="1" customHeight="1"/>
    <row r="7286" customFormat="1" customHeight="1"/>
    <row r="7287" customFormat="1" customHeight="1"/>
    <row r="7288" customFormat="1" customHeight="1"/>
    <row r="7289" customFormat="1" customHeight="1"/>
    <row r="7290" customFormat="1" customHeight="1"/>
    <row r="7291" customFormat="1" customHeight="1"/>
    <row r="7292" customFormat="1" customHeight="1"/>
    <row r="7293" customFormat="1" customHeight="1"/>
    <row r="7294" customFormat="1" customHeight="1"/>
    <row r="7295" customFormat="1" customHeight="1"/>
    <row r="7296" customFormat="1" customHeight="1"/>
    <row r="7297" customFormat="1" customHeight="1"/>
    <row r="7298" customFormat="1" customHeight="1"/>
    <row r="7299" customFormat="1" customHeight="1"/>
    <row r="7300" customFormat="1" customHeight="1"/>
    <row r="7301" customFormat="1" customHeight="1"/>
    <row r="7302" customFormat="1" customHeight="1"/>
    <row r="7303" customFormat="1" customHeight="1"/>
    <row r="7304" customFormat="1" customHeight="1"/>
    <row r="7305" customFormat="1" customHeight="1"/>
    <row r="7306" customFormat="1" customHeight="1"/>
    <row r="7307" customFormat="1" customHeight="1"/>
    <row r="7308" customFormat="1" customHeight="1"/>
    <row r="7309" customFormat="1" customHeight="1"/>
    <row r="7310" customFormat="1" customHeight="1"/>
    <row r="7311" customFormat="1" customHeight="1"/>
    <row r="7312" customFormat="1" customHeight="1"/>
    <row r="7313" customFormat="1" customHeight="1"/>
    <row r="7314" customFormat="1" customHeight="1"/>
    <row r="7315" customFormat="1" customHeight="1"/>
    <row r="7316" customFormat="1" customHeight="1"/>
    <row r="7317" customFormat="1" customHeight="1"/>
    <row r="7318" customFormat="1" customHeight="1"/>
    <row r="7319" customFormat="1" customHeight="1"/>
    <row r="7320" customFormat="1" customHeight="1"/>
    <row r="7321" customFormat="1" customHeight="1"/>
    <row r="7322" customFormat="1" customHeight="1"/>
    <row r="7323" customFormat="1" customHeight="1"/>
    <row r="7324" customFormat="1" customHeight="1"/>
    <row r="7325" customFormat="1" customHeight="1"/>
    <row r="7326" customFormat="1" customHeight="1"/>
    <row r="7327" customFormat="1" customHeight="1"/>
    <row r="7328" customFormat="1" customHeight="1"/>
    <row r="7329" customFormat="1" customHeight="1"/>
    <row r="7330" customFormat="1" customHeight="1"/>
    <row r="7331" customFormat="1" customHeight="1"/>
    <row r="7332" customFormat="1" customHeight="1"/>
    <row r="7333" customFormat="1" customHeight="1"/>
    <row r="7334" customFormat="1" customHeight="1"/>
    <row r="7335" customFormat="1" customHeight="1"/>
    <row r="7336" customFormat="1" customHeight="1"/>
    <row r="7337" customFormat="1" customHeight="1"/>
    <row r="7338" customFormat="1" customHeight="1"/>
    <row r="7339" customFormat="1" customHeight="1"/>
    <row r="7340" customFormat="1" customHeight="1"/>
    <row r="7341" customFormat="1" customHeight="1"/>
    <row r="7342" customFormat="1" customHeight="1"/>
    <row r="7343" customFormat="1" customHeight="1"/>
    <row r="7344" customFormat="1" customHeight="1"/>
    <row r="7345" customFormat="1" customHeight="1"/>
    <row r="7346" customFormat="1" customHeight="1"/>
    <row r="7347" customFormat="1" customHeight="1"/>
    <row r="7348" customFormat="1" customHeight="1"/>
    <row r="7349" customFormat="1" customHeight="1"/>
    <row r="7350" customFormat="1" customHeight="1"/>
    <row r="7351" customFormat="1" customHeight="1"/>
    <row r="7352" customFormat="1" customHeight="1"/>
    <row r="7353" customFormat="1" customHeight="1"/>
    <row r="7354" customFormat="1" customHeight="1"/>
    <row r="7355" customFormat="1" customHeight="1"/>
    <row r="7356" customFormat="1" customHeight="1"/>
    <row r="7357" customFormat="1" customHeight="1"/>
    <row r="7358" customFormat="1" customHeight="1"/>
    <row r="7359" customFormat="1" customHeight="1"/>
    <row r="7360" customFormat="1" customHeight="1"/>
    <row r="7361" customFormat="1" customHeight="1"/>
    <row r="7362" customFormat="1" customHeight="1"/>
    <row r="7363" customFormat="1" customHeight="1"/>
    <row r="7364" customFormat="1" customHeight="1"/>
    <row r="7365" customFormat="1" customHeight="1"/>
    <row r="7366" customFormat="1" customHeight="1"/>
    <row r="7367" customFormat="1" customHeight="1"/>
    <row r="7368" customFormat="1" customHeight="1"/>
    <row r="7369" customFormat="1" customHeight="1"/>
    <row r="7370" customFormat="1" customHeight="1"/>
    <row r="7371" customFormat="1" customHeight="1"/>
    <row r="7372" customFormat="1" customHeight="1"/>
    <row r="7373" customFormat="1" customHeight="1"/>
    <row r="7374" customFormat="1" customHeight="1"/>
    <row r="7375" customFormat="1" customHeight="1"/>
    <row r="7376" customFormat="1" customHeight="1"/>
    <row r="7377" customFormat="1" customHeight="1"/>
    <row r="7378" customFormat="1" customHeight="1"/>
    <row r="7379" customFormat="1" customHeight="1"/>
    <row r="7380" customFormat="1" customHeight="1"/>
    <row r="7381" customFormat="1" customHeight="1"/>
    <row r="7382" customFormat="1" customHeight="1"/>
    <row r="7383" customFormat="1" customHeight="1"/>
    <row r="7384" customFormat="1" customHeight="1"/>
    <row r="7385" customFormat="1" customHeight="1"/>
    <row r="7386" customFormat="1" customHeight="1"/>
    <row r="7387" customFormat="1" customHeight="1"/>
    <row r="7388" customFormat="1" customHeight="1"/>
    <row r="7389" customFormat="1" customHeight="1"/>
    <row r="7390" customFormat="1" customHeight="1"/>
    <row r="7391" customFormat="1" customHeight="1"/>
    <row r="7392" customFormat="1" customHeight="1"/>
    <row r="7393" customFormat="1" customHeight="1"/>
    <row r="7394" customFormat="1" customHeight="1"/>
    <row r="7395" customFormat="1" customHeight="1"/>
    <row r="7396" customFormat="1" customHeight="1"/>
    <row r="7397" customFormat="1" customHeight="1"/>
    <row r="7398" customFormat="1" customHeight="1"/>
    <row r="7399" customFormat="1" customHeight="1"/>
    <row r="7400" customFormat="1" customHeight="1"/>
    <row r="7401" customFormat="1" customHeight="1"/>
    <row r="7402" customFormat="1" customHeight="1"/>
    <row r="7403" customFormat="1" customHeight="1"/>
    <row r="7404" customFormat="1" customHeight="1"/>
    <row r="7405" customFormat="1" customHeight="1"/>
    <row r="7406" customFormat="1" customHeight="1"/>
    <row r="7407" customFormat="1" customHeight="1"/>
    <row r="7408" customFormat="1" customHeight="1"/>
    <row r="7409" customFormat="1" customHeight="1"/>
    <row r="7410" customFormat="1" customHeight="1"/>
    <row r="7411" customFormat="1" customHeight="1"/>
    <row r="7412" customFormat="1" customHeight="1"/>
    <row r="7413" customFormat="1" customHeight="1"/>
    <row r="7414" customFormat="1" customHeight="1"/>
    <row r="7415" customFormat="1" customHeight="1"/>
    <row r="7416" customFormat="1" customHeight="1"/>
    <row r="7417" customFormat="1" customHeight="1"/>
    <row r="7418" customFormat="1" customHeight="1"/>
    <row r="7419" customFormat="1" customHeight="1"/>
    <row r="7420" customFormat="1" customHeight="1"/>
    <row r="7421" customFormat="1" customHeight="1"/>
    <row r="7422" customFormat="1" customHeight="1"/>
    <row r="7423" customFormat="1" customHeight="1"/>
    <row r="7424" customFormat="1" customHeight="1"/>
    <row r="7425" customFormat="1" customHeight="1"/>
    <row r="7426" customFormat="1" customHeight="1"/>
    <row r="7427" customFormat="1" customHeight="1"/>
    <row r="7428" customFormat="1" customHeight="1"/>
    <row r="7429" customFormat="1" customHeight="1"/>
    <row r="7430" customFormat="1" customHeight="1"/>
    <row r="7431" customFormat="1" customHeight="1"/>
    <row r="7432" customFormat="1" customHeight="1"/>
    <row r="7433" customFormat="1" customHeight="1"/>
    <row r="7434" customFormat="1" customHeight="1"/>
    <row r="7435" customFormat="1" customHeight="1"/>
    <row r="7436" customFormat="1" customHeight="1"/>
    <row r="7437" customFormat="1" customHeight="1"/>
    <row r="7438" customFormat="1" customHeight="1"/>
    <row r="7439" customFormat="1" customHeight="1"/>
    <row r="7440" customFormat="1" customHeight="1"/>
    <row r="7441" customFormat="1" customHeight="1"/>
    <row r="7442" customFormat="1" customHeight="1"/>
    <row r="7443" customFormat="1" customHeight="1"/>
    <row r="7444" customFormat="1" customHeight="1"/>
    <row r="7445" customFormat="1" customHeight="1"/>
    <row r="7446" customFormat="1" customHeight="1"/>
    <row r="7447" customFormat="1" customHeight="1"/>
    <row r="7448" customFormat="1" customHeight="1"/>
    <row r="7449" customFormat="1" customHeight="1"/>
    <row r="7450" customFormat="1" customHeight="1"/>
    <row r="7451" customFormat="1" customHeight="1"/>
    <row r="7452" customFormat="1" customHeight="1"/>
    <row r="7453" customFormat="1" customHeight="1"/>
    <row r="7454" customFormat="1" customHeight="1"/>
    <row r="7455" customFormat="1" customHeight="1"/>
    <row r="7456" customFormat="1" customHeight="1"/>
    <row r="7457" customFormat="1" customHeight="1"/>
    <row r="7458" customFormat="1" customHeight="1"/>
    <row r="7459" customFormat="1" customHeight="1"/>
    <row r="7460" customFormat="1" customHeight="1"/>
    <row r="7461" customFormat="1" customHeight="1"/>
    <row r="7462" customFormat="1" customHeight="1"/>
    <row r="7463" customFormat="1" customHeight="1"/>
    <row r="7464" customFormat="1" customHeight="1"/>
    <row r="7465" customFormat="1" customHeight="1"/>
    <row r="7466" customFormat="1" customHeight="1"/>
    <row r="7467" customFormat="1" customHeight="1"/>
    <row r="7468" customFormat="1" customHeight="1"/>
    <row r="7469" customFormat="1" customHeight="1"/>
    <row r="7470" customFormat="1" customHeight="1"/>
    <row r="7471" customFormat="1" customHeight="1"/>
    <row r="7472" customFormat="1" customHeight="1"/>
    <row r="7473" customFormat="1" customHeight="1"/>
    <row r="7474" customFormat="1" customHeight="1"/>
    <row r="7475" customFormat="1" customHeight="1"/>
    <row r="7476" customFormat="1" customHeight="1"/>
    <row r="7477" customFormat="1" customHeight="1"/>
    <row r="7478" customFormat="1" customHeight="1"/>
    <row r="7479" customFormat="1" customHeight="1"/>
    <row r="7480" customFormat="1" customHeight="1"/>
    <row r="7481" customFormat="1" customHeight="1"/>
    <row r="7482" customFormat="1" customHeight="1"/>
    <row r="7483" customFormat="1" customHeight="1"/>
    <row r="7484" customFormat="1" customHeight="1"/>
    <row r="7485" customFormat="1" customHeight="1"/>
    <row r="7486" customFormat="1" customHeight="1"/>
    <row r="7487" customFormat="1" customHeight="1"/>
    <row r="7488" customFormat="1" customHeight="1"/>
    <row r="7489" customFormat="1" customHeight="1"/>
    <row r="7490" customFormat="1" customHeight="1"/>
    <row r="7491" customFormat="1" customHeight="1"/>
    <row r="7492" customFormat="1" customHeight="1"/>
    <row r="7493" customFormat="1" customHeight="1"/>
    <row r="7494" customFormat="1" customHeight="1"/>
    <row r="7495" customFormat="1" customHeight="1"/>
    <row r="7496" customFormat="1" customHeight="1"/>
    <row r="7497" customFormat="1" customHeight="1"/>
    <row r="7498" customFormat="1" customHeight="1"/>
    <row r="7499" customFormat="1" customHeight="1"/>
    <row r="7500" customFormat="1" customHeight="1"/>
    <row r="7501" customFormat="1" customHeight="1"/>
    <row r="7502" customFormat="1" customHeight="1"/>
    <row r="7503" customFormat="1" customHeight="1"/>
    <row r="7504" customFormat="1" customHeight="1"/>
    <row r="7505" customFormat="1" customHeight="1"/>
    <row r="7506" customFormat="1" customHeight="1"/>
    <row r="7507" customFormat="1" customHeight="1"/>
    <row r="7508" customFormat="1" customHeight="1"/>
    <row r="7509" customFormat="1" customHeight="1"/>
    <row r="7510" customFormat="1" customHeight="1"/>
    <row r="7511" customFormat="1" customHeight="1"/>
    <row r="7512" customFormat="1" customHeight="1"/>
    <row r="7513" customFormat="1" customHeight="1"/>
    <row r="7514" customFormat="1" customHeight="1"/>
    <row r="7515" customFormat="1" customHeight="1"/>
    <row r="7516" customFormat="1" customHeight="1"/>
    <row r="7517" customFormat="1" customHeight="1"/>
    <row r="7518" customFormat="1" customHeight="1"/>
    <row r="7519" customFormat="1" customHeight="1"/>
    <row r="7520" customFormat="1" customHeight="1"/>
    <row r="7521" customFormat="1" customHeight="1"/>
    <row r="7522" customFormat="1" customHeight="1"/>
    <row r="7523" customFormat="1" customHeight="1"/>
    <row r="7524" customFormat="1" customHeight="1"/>
    <row r="7525" customFormat="1" customHeight="1"/>
    <row r="7526" customFormat="1" customHeight="1"/>
    <row r="7527" customFormat="1" customHeight="1"/>
    <row r="7528" customFormat="1" customHeight="1"/>
    <row r="7529" customFormat="1" customHeight="1"/>
    <row r="7530" customFormat="1" customHeight="1"/>
    <row r="7531" customFormat="1" customHeight="1"/>
    <row r="7532" customFormat="1" customHeight="1"/>
    <row r="7533" customFormat="1" customHeight="1"/>
    <row r="7534" customFormat="1" customHeight="1"/>
    <row r="7535" customFormat="1" customHeight="1"/>
    <row r="7536" customFormat="1" customHeight="1"/>
    <row r="7537" customFormat="1" customHeight="1"/>
    <row r="7538" customFormat="1" customHeight="1"/>
    <row r="7539" customFormat="1" customHeight="1"/>
    <row r="7540" customFormat="1" customHeight="1"/>
    <row r="7541" customFormat="1" customHeight="1"/>
    <row r="7542" customFormat="1" customHeight="1"/>
    <row r="7543" customFormat="1" customHeight="1"/>
    <row r="7544" customFormat="1" customHeight="1"/>
    <row r="7545" customFormat="1" customHeight="1"/>
    <row r="7546" customFormat="1" customHeight="1"/>
    <row r="7547" customFormat="1" customHeight="1"/>
    <row r="7548" customFormat="1" customHeight="1"/>
    <row r="7549" customFormat="1" customHeight="1"/>
    <row r="7550" customFormat="1" customHeight="1"/>
    <row r="7551" customFormat="1" customHeight="1"/>
    <row r="7552" customFormat="1" customHeight="1"/>
    <row r="7553" customFormat="1" customHeight="1"/>
    <row r="7554" customFormat="1" customHeight="1"/>
    <row r="7555" customFormat="1" customHeight="1"/>
    <row r="7556" customFormat="1" customHeight="1"/>
    <row r="7557" customFormat="1" customHeight="1"/>
    <row r="7558" customFormat="1" customHeight="1"/>
    <row r="7559" customFormat="1" customHeight="1"/>
    <row r="7560" customFormat="1" customHeight="1"/>
    <row r="7561" customFormat="1" customHeight="1"/>
    <row r="7562" customFormat="1" customHeight="1"/>
    <row r="7563" customFormat="1" customHeight="1"/>
    <row r="7564" customFormat="1" customHeight="1"/>
    <row r="7565" customFormat="1" customHeight="1"/>
    <row r="7566" customFormat="1" customHeight="1"/>
    <row r="7567" customFormat="1" customHeight="1"/>
    <row r="7568" customFormat="1" customHeight="1"/>
    <row r="7569" customFormat="1" customHeight="1"/>
    <row r="7570" customFormat="1" customHeight="1"/>
    <row r="7571" customFormat="1" customHeight="1"/>
    <row r="7572" customFormat="1" customHeight="1"/>
    <row r="7573" customFormat="1" customHeight="1"/>
    <row r="7574" customFormat="1" customHeight="1"/>
    <row r="7575" customFormat="1" customHeight="1"/>
    <row r="7576" customFormat="1" customHeight="1"/>
    <row r="7577" customFormat="1" customHeight="1"/>
    <row r="7578" customFormat="1" customHeight="1"/>
    <row r="7579" customFormat="1" customHeight="1"/>
    <row r="7580" customFormat="1" customHeight="1"/>
    <row r="7581" customFormat="1" customHeight="1"/>
    <row r="7582" customFormat="1" customHeight="1"/>
    <row r="7583" customFormat="1" customHeight="1"/>
    <row r="7584" customFormat="1" customHeight="1"/>
    <row r="7585" customFormat="1" customHeight="1"/>
    <row r="7586" customFormat="1" customHeight="1"/>
    <row r="7587" customFormat="1" customHeight="1"/>
    <row r="7588" customFormat="1" customHeight="1"/>
    <row r="7589" customFormat="1" customHeight="1"/>
    <row r="7590" customFormat="1" customHeight="1"/>
    <row r="7591" customFormat="1" customHeight="1"/>
    <row r="7592" customFormat="1" customHeight="1"/>
    <row r="7593" customFormat="1" customHeight="1"/>
    <row r="7594" customFormat="1" customHeight="1"/>
    <row r="7595" customFormat="1" customHeight="1"/>
    <row r="7596" customFormat="1" customHeight="1"/>
    <row r="7597" customFormat="1" customHeight="1"/>
    <row r="7598" customFormat="1" customHeight="1"/>
    <row r="7599" customFormat="1" customHeight="1"/>
    <row r="7600" customFormat="1" customHeight="1"/>
    <row r="7601" customFormat="1" customHeight="1"/>
    <row r="7602" customFormat="1" customHeight="1"/>
    <row r="7603" customFormat="1" customHeight="1"/>
    <row r="7604" customFormat="1" customHeight="1"/>
    <row r="7605" customFormat="1" customHeight="1"/>
    <row r="7606" customFormat="1" customHeight="1"/>
    <row r="7607" customFormat="1" customHeight="1"/>
    <row r="7608" customFormat="1" customHeight="1"/>
    <row r="7609" customFormat="1" customHeight="1"/>
    <row r="7610" customFormat="1" customHeight="1"/>
    <row r="7611" customFormat="1" customHeight="1"/>
    <row r="7612" customFormat="1" customHeight="1"/>
    <row r="7613" customFormat="1" customHeight="1"/>
    <row r="7614" customFormat="1" customHeight="1"/>
    <row r="7615" customFormat="1" customHeight="1"/>
    <row r="7616" customFormat="1" customHeight="1"/>
    <row r="7617" customFormat="1" customHeight="1"/>
    <row r="7618" customFormat="1" customHeight="1"/>
    <row r="7619" customFormat="1" customHeight="1"/>
    <row r="7620" customFormat="1" customHeight="1"/>
    <row r="7621" customFormat="1" customHeight="1"/>
    <row r="7622" customFormat="1" customHeight="1"/>
    <row r="7623" customFormat="1" customHeight="1"/>
    <row r="7624" customFormat="1" customHeight="1"/>
    <row r="7625" customFormat="1" customHeight="1"/>
    <row r="7626" customFormat="1" customHeight="1"/>
    <row r="7627" customFormat="1" customHeight="1"/>
    <row r="7628" customFormat="1" customHeight="1"/>
    <row r="7629" customFormat="1" customHeight="1"/>
    <row r="7630" customFormat="1" customHeight="1"/>
    <row r="7631" customFormat="1" customHeight="1"/>
    <row r="7632" customFormat="1" customHeight="1"/>
    <row r="7633" customFormat="1" customHeight="1"/>
    <row r="7634" customFormat="1" customHeight="1"/>
    <row r="7635" customFormat="1" customHeight="1"/>
    <row r="7636" customFormat="1" customHeight="1"/>
    <row r="7637" customFormat="1" customHeight="1"/>
    <row r="7638" customFormat="1" customHeight="1"/>
    <row r="7639" customFormat="1" customHeight="1"/>
    <row r="7640" customFormat="1" customHeight="1"/>
    <row r="7641" customFormat="1" customHeight="1"/>
    <row r="7642" customFormat="1" customHeight="1"/>
    <row r="7643" customFormat="1" customHeight="1"/>
    <row r="7644" customFormat="1" customHeight="1"/>
    <row r="7645" customFormat="1" customHeight="1"/>
    <row r="7646" customFormat="1" customHeight="1"/>
    <row r="7647" customFormat="1" customHeight="1"/>
    <row r="7648" customFormat="1" customHeight="1"/>
    <row r="7649" customFormat="1" customHeight="1"/>
    <row r="7650" customFormat="1" customHeight="1"/>
    <row r="7651" customFormat="1" customHeight="1"/>
    <row r="7652" customFormat="1" customHeight="1"/>
    <row r="7653" customFormat="1" customHeight="1"/>
    <row r="7654" customFormat="1" customHeight="1"/>
    <row r="7655" customFormat="1" customHeight="1"/>
    <row r="7656" customFormat="1" customHeight="1"/>
    <row r="7657" customFormat="1" customHeight="1"/>
    <row r="7658" customFormat="1" customHeight="1"/>
    <row r="7659" customFormat="1" customHeight="1"/>
    <row r="7660" customFormat="1" customHeight="1"/>
    <row r="7661" customFormat="1" customHeight="1"/>
    <row r="7662" customFormat="1" customHeight="1"/>
    <row r="7663" customFormat="1" customHeight="1"/>
    <row r="7664" customFormat="1" customHeight="1"/>
    <row r="7665" customFormat="1" customHeight="1"/>
    <row r="7666" customFormat="1" customHeight="1"/>
    <row r="7667" customFormat="1" customHeight="1"/>
    <row r="7668" customFormat="1" customHeight="1"/>
    <row r="7669" customFormat="1" customHeight="1"/>
    <row r="7670" customFormat="1" customHeight="1"/>
    <row r="7671" customFormat="1" customHeight="1"/>
    <row r="7672" customFormat="1" customHeight="1"/>
    <row r="7673" customFormat="1" customHeight="1"/>
    <row r="7674" customFormat="1" customHeight="1"/>
    <row r="7675" customFormat="1" customHeight="1"/>
    <row r="7676" customFormat="1" customHeight="1"/>
    <row r="7677" customFormat="1" customHeight="1"/>
    <row r="7678" customFormat="1" customHeight="1"/>
    <row r="7679" customFormat="1" customHeight="1"/>
    <row r="7680" customFormat="1" customHeight="1"/>
    <row r="7681" customFormat="1" customHeight="1"/>
    <row r="7682" customFormat="1" customHeight="1"/>
    <row r="7683" customFormat="1" customHeight="1"/>
    <row r="7684" customFormat="1" customHeight="1"/>
    <row r="7685" customFormat="1" customHeight="1"/>
    <row r="7686" customFormat="1" customHeight="1"/>
    <row r="7687" customFormat="1" customHeight="1"/>
    <row r="7688" customFormat="1" customHeight="1"/>
    <row r="7689" customFormat="1" customHeight="1"/>
    <row r="7690" customFormat="1" customHeight="1"/>
    <row r="7691" customFormat="1" customHeight="1"/>
    <row r="7692" customFormat="1" customHeight="1"/>
    <row r="7693" customFormat="1" customHeight="1"/>
    <row r="7694" customFormat="1" customHeight="1"/>
    <row r="7695" customFormat="1" customHeight="1"/>
    <row r="7696" customFormat="1" customHeight="1"/>
    <row r="7697" customFormat="1" customHeight="1"/>
    <row r="7698" customFormat="1" customHeight="1"/>
    <row r="7699" customFormat="1" customHeight="1"/>
    <row r="7700" customFormat="1" customHeight="1"/>
    <row r="7701" customFormat="1" customHeight="1"/>
    <row r="7702" customFormat="1" customHeight="1"/>
    <row r="7703" customFormat="1" customHeight="1"/>
    <row r="7704" customFormat="1" customHeight="1"/>
    <row r="7705" customFormat="1" customHeight="1"/>
    <row r="7706" customFormat="1" customHeight="1"/>
    <row r="7707" customFormat="1" customHeight="1"/>
    <row r="7708" customFormat="1" customHeight="1"/>
    <row r="7709" customFormat="1" customHeight="1"/>
    <row r="7710" customFormat="1" customHeight="1"/>
    <row r="7711" customFormat="1" customHeight="1"/>
    <row r="7712" customFormat="1" customHeight="1"/>
    <row r="7713" customFormat="1" customHeight="1"/>
    <row r="7714" customFormat="1" customHeight="1"/>
    <row r="7715" customFormat="1" customHeight="1"/>
    <row r="7716" customFormat="1" customHeight="1"/>
    <row r="7717" customFormat="1" customHeight="1"/>
    <row r="7718" customFormat="1" customHeight="1"/>
    <row r="7719" customFormat="1" customHeight="1"/>
    <row r="7720" customFormat="1" customHeight="1"/>
    <row r="7721" customFormat="1" customHeight="1"/>
    <row r="7722" customFormat="1" customHeight="1"/>
    <row r="7723" customFormat="1" customHeight="1"/>
    <row r="7724" customFormat="1" customHeight="1"/>
    <row r="7725" customFormat="1" customHeight="1"/>
    <row r="7726" customFormat="1" customHeight="1"/>
    <row r="7727" customFormat="1" customHeight="1"/>
    <row r="7728" customFormat="1" customHeight="1"/>
    <row r="7729" customFormat="1" customHeight="1"/>
    <row r="7730" customFormat="1" customHeight="1"/>
    <row r="7731" customFormat="1" customHeight="1"/>
    <row r="7732" customFormat="1" customHeight="1"/>
    <row r="7733" customFormat="1" customHeight="1"/>
    <row r="7734" customFormat="1" customHeight="1"/>
    <row r="7735" customFormat="1" customHeight="1"/>
    <row r="7736" customFormat="1" customHeight="1"/>
    <row r="7737" customFormat="1" customHeight="1"/>
    <row r="7738" customFormat="1" customHeight="1"/>
    <row r="7739" customFormat="1" customHeight="1"/>
    <row r="7740" customFormat="1" customHeight="1"/>
    <row r="7741" customFormat="1" customHeight="1"/>
    <row r="7742" customFormat="1" customHeight="1"/>
    <row r="7743" customFormat="1" customHeight="1"/>
    <row r="7744" customFormat="1" customHeight="1"/>
    <row r="7745" customFormat="1" customHeight="1"/>
    <row r="7746" customFormat="1" customHeight="1"/>
    <row r="7747" customFormat="1" customHeight="1"/>
    <row r="7748" customFormat="1" customHeight="1"/>
    <row r="7749" customFormat="1" customHeight="1"/>
    <row r="7750" customFormat="1" customHeight="1"/>
    <row r="7751" customFormat="1" customHeight="1"/>
    <row r="7752" customFormat="1" customHeight="1"/>
    <row r="7753" customFormat="1" customHeight="1"/>
    <row r="7754" customFormat="1" customHeight="1"/>
    <row r="7755" customFormat="1" customHeight="1"/>
    <row r="7756" customFormat="1" customHeight="1"/>
    <row r="7757" customFormat="1" customHeight="1"/>
    <row r="7758" customFormat="1" customHeight="1"/>
    <row r="7759" customFormat="1" customHeight="1"/>
    <row r="7760" customFormat="1" customHeight="1"/>
    <row r="7761" customFormat="1" customHeight="1"/>
    <row r="7762" customFormat="1" customHeight="1"/>
    <row r="7763" customFormat="1" customHeight="1"/>
    <row r="7764" customFormat="1" customHeight="1"/>
    <row r="7765" customFormat="1" customHeight="1"/>
    <row r="7766" customFormat="1" customHeight="1"/>
    <row r="7767" customFormat="1" customHeight="1"/>
    <row r="7768" customFormat="1" customHeight="1"/>
    <row r="7769" customFormat="1" customHeight="1"/>
    <row r="7770" customFormat="1" customHeight="1"/>
    <row r="7771" customFormat="1" customHeight="1"/>
    <row r="7772" customFormat="1" customHeight="1"/>
    <row r="7773" customFormat="1" customHeight="1"/>
    <row r="7774" customFormat="1" customHeight="1"/>
    <row r="7775" customFormat="1" customHeight="1"/>
    <row r="7776" customFormat="1" customHeight="1"/>
    <row r="7777" customFormat="1" customHeight="1"/>
    <row r="7778" customFormat="1" customHeight="1"/>
    <row r="7779" customFormat="1" customHeight="1"/>
    <row r="7780" customFormat="1" customHeight="1"/>
    <row r="7781" customFormat="1" customHeight="1"/>
    <row r="7782" customFormat="1" customHeight="1"/>
    <row r="7783" customFormat="1" customHeight="1"/>
    <row r="7784" customFormat="1" customHeight="1"/>
    <row r="7785" customFormat="1" customHeight="1"/>
    <row r="7786" customFormat="1" customHeight="1"/>
    <row r="7787" customFormat="1" customHeight="1"/>
    <row r="7788" customFormat="1" customHeight="1"/>
    <row r="7789" customFormat="1" customHeight="1"/>
    <row r="7790" customFormat="1" customHeight="1"/>
    <row r="7791" customFormat="1" customHeight="1"/>
    <row r="7792" customFormat="1" customHeight="1"/>
    <row r="7793" customFormat="1" customHeight="1"/>
    <row r="7794" customFormat="1" customHeight="1"/>
    <row r="7795" customFormat="1" customHeight="1"/>
    <row r="7796" customFormat="1" customHeight="1"/>
    <row r="7797" customFormat="1" customHeight="1"/>
    <row r="7798" customFormat="1" customHeight="1"/>
    <row r="7799" customFormat="1" customHeight="1"/>
    <row r="7800" customFormat="1" customHeight="1"/>
    <row r="7801" customFormat="1" customHeight="1"/>
    <row r="7802" customFormat="1" customHeight="1"/>
    <row r="7803" customFormat="1" customHeight="1"/>
    <row r="7804" customFormat="1" customHeight="1"/>
    <row r="7805" customFormat="1" customHeight="1"/>
    <row r="7806" customFormat="1" customHeight="1"/>
    <row r="7807" customFormat="1" customHeight="1"/>
    <row r="7808" customFormat="1" customHeight="1"/>
    <row r="7809" customFormat="1" customHeight="1"/>
    <row r="7810" customFormat="1" customHeight="1"/>
    <row r="7811" customFormat="1" customHeight="1"/>
    <row r="7812" customFormat="1" customHeight="1"/>
    <row r="7813" customFormat="1" customHeight="1"/>
    <row r="7814" customFormat="1" customHeight="1"/>
    <row r="7815" customFormat="1" customHeight="1"/>
    <row r="7816" customFormat="1" customHeight="1"/>
    <row r="7817" customFormat="1" customHeight="1"/>
    <row r="7818" customFormat="1" customHeight="1"/>
    <row r="7819" customFormat="1" customHeight="1"/>
    <row r="7820" customFormat="1" customHeight="1"/>
    <row r="7821" customFormat="1" customHeight="1"/>
    <row r="7822" customFormat="1" customHeight="1"/>
    <row r="7823" customFormat="1" customHeight="1"/>
    <row r="7824" customFormat="1" customHeight="1"/>
    <row r="7825" customFormat="1" customHeight="1"/>
    <row r="7826" customFormat="1" customHeight="1"/>
    <row r="7827" customFormat="1" customHeight="1"/>
    <row r="7828" customFormat="1" customHeight="1"/>
    <row r="7829" customFormat="1" customHeight="1"/>
    <row r="7830" customFormat="1" customHeight="1"/>
    <row r="7831" customFormat="1" customHeight="1"/>
    <row r="7832" customFormat="1" customHeight="1"/>
    <row r="7833" customFormat="1" customHeight="1"/>
    <row r="7834" customFormat="1" customHeight="1"/>
    <row r="7835" customFormat="1" customHeight="1"/>
    <row r="7836" customFormat="1" customHeight="1"/>
    <row r="7837" customFormat="1" customHeight="1"/>
    <row r="7838" customFormat="1" customHeight="1"/>
    <row r="7839" customFormat="1" customHeight="1"/>
    <row r="7840" customFormat="1" customHeight="1"/>
    <row r="7841" customFormat="1" customHeight="1"/>
    <row r="7842" customFormat="1" customHeight="1"/>
    <row r="7843" customFormat="1" customHeight="1"/>
    <row r="7844" customFormat="1" customHeight="1"/>
    <row r="7845" customFormat="1" customHeight="1"/>
    <row r="7846" customFormat="1" customHeight="1"/>
    <row r="7847" customFormat="1" customHeight="1"/>
    <row r="7848" customFormat="1" customHeight="1"/>
    <row r="7849" customFormat="1" customHeight="1"/>
    <row r="7850" customFormat="1" customHeight="1"/>
    <row r="7851" customFormat="1" customHeight="1"/>
    <row r="7852" customFormat="1" customHeight="1"/>
    <row r="7853" customFormat="1" customHeight="1"/>
    <row r="7854" customFormat="1" customHeight="1"/>
    <row r="7855" customFormat="1" customHeight="1"/>
    <row r="7856" customFormat="1" customHeight="1"/>
    <row r="7857" customFormat="1" customHeight="1"/>
    <row r="7858" customFormat="1" customHeight="1"/>
    <row r="7859" customFormat="1" customHeight="1"/>
    <row r="7860" customFormat="1" customHeight="1"/>
    <row r="7861" customFormat="1" customHeight="1"/>
    <row r="7862" customFormat="1" customHeight="1"/>
    <row r="7863" customFormat="1" customHeight="1"/>
    <row r="7864" customFormat="1" customHeight="1"/>
    <row r="7865" customFormat="1" customHeight="1"/>
    <row r="7866" customFormat="1" customHeight="1"/>
    <row r="7867" customFormat="1" customHeight="1"/>
    <row r="7868" customFormat="1" customHeight="1"/>
    <row r="7869" customFormat="1" customHeight="1"/>
    <row r="7870" customFormat="1" customHeight="1"/>
    <row r="7871" customFormat="1" customHeight="1"/>
    <row r="7872" customFormat="1" customHeight="1"/>
    <row r="7873" customFormat="1" customHeight="1"/>
    <row r="7874" customFormat="1" customHeight="1"/>
    <row r="7875" customFormat="1" customHeight="1"/>
    <row r="7876" customFormat="1" customHeight="1"/>
    <row r="7877" customFormat="1" customHeight="1"/>
    <row r="7878" customFormat="1" customHeight="1"/>
    <row r="7879" customFormat="1" customHeight="1"/>
    <row r="7880" customFormat="1" customHeight="1"/>
    <row r="7881" customFormat="1" customHeight="1"/>
    <row r="7882" customFormat="1" customHeight="1"/>
    <row r="7883" customFormat="1" customHeight="1"/>
    <row r="7884" customFormat="1" customHeight="1"/>
    <row r="7885" customFormat="1" customHeight="1"/>
    <row r="7886" customFormat="1" customHeight="1"/>
    <row r="7887" customFormat="1" customHeight="1"/>
    <row r="7888" customFormat="1" customHeight="1"/>
    <row r="7889" customFormat="1" customHeight="1"/>
    <row r="7890" customFormat="1" customHeight="1"/>
    <row r="7891" customFormat="1" customHeight="1"/>
    <row r="7892" customFormat="1" customHeight="1"/>
    <row r="7893" customFormat="1" customHeight="1"/>
    <row r="7894" customFormat="1" customHeight="1"/>
    <row r="7895" customFormat="1" customHeight="1"/>
    <row r="7896" customFormat="1" customHeight="1"/>
    <row r="7897" customFormat="1" customHeight="1"/>
    <row r="7898" customFormat="1" customHeight="1"/>
    <row r="7899" customFormat="1" customHeight="1"/>
    <row r="7900" customFormat="1" customHeight="1"/>
    <row r="7901" customFormat="1" customHeight="1"/>
    <row r="7902" customFormat="1" customHeight="1"/>
    <row r="7903" customFormat="1" customHeight="1"/>
    <row r="7904" customFormat="1" customHeight="1"/>
    <row r="7905" customFormat="1" customHeight="1"/>
    <row r="7906" customFormat="1" customHeight="1"/>
    <row r="7907" customFormat="1" customHeight="1"/>
    <row r="7908" customFormat="1" customHeight="1"/>
    <row r="7909" customFormat="1" customHeight="1"/>
    <row r="7910" customFormat="1" customHeight="1"/>
    <row r="7911" customFormat="1" customHeight="1"/>
    <row r="7912" customFormat="1" customHeight="1"/>
    <row r="7913" customFormat="1" customHeight="1"/>
    <row r="7914" customFormat="1" customHeight="1"/>
    <row r="7915" customFormat="1" customHeight="1"/>
    <row r="7916" customFormat="1" customHeight="1"/>
    <row r="7917" customFormat="1" customHeight="1"/>
    <row r="7918" customFormat="1" customHeight="1"/>
    <row r="7919" customFormat="1" customHeight="1"/>
    <row r="7920" customFormat="1" customHeight="1"/>
    <row r="7921" customFormat="1" customHeight="1"/>
    <row r="7922" customFormat="1" customHeight="1"/>
    <row r="7923" customFormat="1" customHeight="1"/>
    <row r="7924" customFormat="1" customHeight="1"/>
    <row r="7925" customFormat="1" customHeight="1"/>
    <row r="7926" customFormat="1" customHeight="1"/>
    <row r="7927" customFormat="1" customHeight="1"/>
    <row r="7928" customFormat="1" customHeight="1"/>
    <row r="7929" customFormat="1" customHeight="1"/>
    <row r="7930" customFormat="1" customHeight="1"/>
    <row r="7931" customFormat="1" customHeight="1"/>
    <row r="7932" customFormat="1" customHeight="1"/>
    <row r="7933" customFormat="1" customHeight="1"/>
    <row r="7934" customFormat="1" customHeight="1"/>
    <row r="7935" customFormat="1" customHeight="1"/>
    <row r="7936" customFormat="1" customHeight="1"/>
    <row r="7937" customFormat="1" customHeight="1"/>
    <row r="7938" customFormat="1" customHeight="1"/>
    <row r="7939" customFormat="1" customHeight="1"/>
    <row r="7940" customFormat="1" customHeight="1"/>
    <row r="7941" customFormat="1" customHeight="1"/>
    <row r="7942" customFormat="1" customHeight="1"/>
    <row r="7943" customFormat="1" customHeight="1"/>
    <row r="7944" customFormat="1" customHeight="1"/>
    <row r="7945" customFormat="1" customHeight="1"/>
    <row r="7946" customFormat="1" customHeight="1"/>
    <row r="7947" customFormat="1" customHeight="1"/>
    <row r="7948" customFormat="1" customHeight="1"/>
    <row r="7949" customFormat="1" customHeight="1"/>
    <row r="7950" customFormat="1" customHeight="1"/>
    <row r="7951" customFormat="1" customHeight="1"/>
    <row r="7952" customFormat="1" customHeight="1"/>
    <row r="7953" customFormat="1" customHeight="1"/>
    <row r="7954" customFormat="1" customHeight="1"/>
    <row r="7955" customFormat="1" customHeight="1"/>
    <row r="7956" customFormat="1" customHeight="1"/>
    <row r="7957" customFormat="1" customHeight="1"/>
    <row r="7958" customFormat="1" customHeight="1"/>
    <row r="7959" customFormat="1" customHeight="1"/>
    <row r="7960" customFormat="1" customHeight="1"/>
    <row r="7961" customFormat="1" customHeight="1"/>
    <row r="7962" customFormat="1" customHeight="1"/>
    <row r="7963" customFormat="1" customHeight="1"/>
    <row r="7964" customFormat="1" customHeight="1"/>
    <row r="7965" customFormat="1" customHeight="1"/>
    <row r="7966" customFormat="1" customHeight="1"/>
    <row r="7967" customFormat="1" customHeight="1"/>
    <row r="7968" customFormat="1" customHeight="1"/>
    <row r="7969" customFormat="1" customHeight="1"/>
    <row r="7970" customFormat="1" customHeight="1"/>
    <row r="7971" customFormat="1" customHeight="1"/>
    <row r="7972" customFormat="1" customHeight="1"/>
    <row r="7973" customFormat="1" customHeight="1"/>
    <row r="7974" customFormat="1" customHeight="1"/>
    <row r="7975" customFormat="1" customHeight="1"/>
    <row r="7976" customFormat="1" customHeight="1"/>
    <row r="7977" customFormat="1" customHeight="1"/>
    <row r="7978" customFormat="1" customHeight="1"/>
    <row r="7979" customFormat="1" customHeight="1"/>
    <row r="7980" customFormat="1" customHeight="1"/>
    <row r="7981" customFormat="1" customHeight="1"/>
    <row r="7982" customFormat="1" customHeight="1"/>
    <row r="7983" customFormat="1" customHeight="1"/>
    <row r="7984" customFormat="1" customHeight="1"/>
    <row r="7985" customFormat="1" customHeight="1"/>
    <row r="7986" customFormat="1" customHeight="1"/>
    <row r="7987" customFormat="1" customHeight="1"/>
    <row r="7988" customFormat="1" customHeight="1"/>
    <row r="7989" customFormat="1" customHeight="1"/>
    <row r="7990" customFormat="1" customHeight="1"/>
    <row r="7991" customFormat="1" customHeight="1"/>
    <row r="7992" customFormat="1" customHeight="1"/>
    <row r="7993" customFormat="1" customHeight="1"/>
    <row r="7994" customFormat="1" customHeight="1"/>
    <row r="7995" customFormat="1" customHeight="1"/>
    <row r="7996" customFormat="1" customHeight="1"/>
    <row r="7997" customFormat="1" customHeight="1"/>
    <row r="7998" customFormat="1" customHeight="1"/>
    <row r="7999" customFormat="1" customHeight="1"/>
    <row r="8000" customFormat="1" customHeight="1"/>
    <row r="8001" customFormat="1" customHeight="1"/>
    <row r="8002" customFormat="1" customHeight="1"/>
    <row r="8003" customFormat="1" customHeight="1"/>
    <row r="8004" customFormat="1" customHeight="1"/>
    <row r="8005" customFormat="1" customHeight="1"/>
    <row r="8006" customFormat="1" customHeight="1"/>
    <row r="8007" customFormat="1" customHeight="1"/>
    <row r="8008" customFormat="1" customHeight="1"/>
    <row r="8009" customFormat="1" customHeight="1"/>
    <row r="8010" customFormat="1" customHeight="1"/>
    <row r="8011" customFormat="1" customHeight="1"/>
    <row r="8012" customFormat="1" customHeight="1"/>
    <row r="8013" customFormat="1" customHeight="1"/>
    <row r="8014" customFormat="1" customHeight="1"/>
    <row r="8015" customFormat="1" customHeight="1"/>
    <row r="8016" customFormat="1" customHeight="1"/>
    <row r="8017" customFormat="1" customHeight="1"/>
    <row r="8018" customFormat="1" customHeight="1"/>
    <row r="8019" customFormat="1" customHeight="1"/>
    <row r="8020" customFormat="1" customHeight="1"/>
    <row r="8021" customFormat="1" customHeight="1"/>
    <row r="8022" customFormat="1" customHeight="1"/>
    <row r="8023" customFormat="1" customHeight="1"/>
    <row r="8024" customFormat="1" customHeight="1"/>
    <row r="8025" customFormat="1" customHeight="1"/>
    <row r="8026" customFormat="1" customHeight="1"/>
    <row r="8027" customFormat="1" customHeight="1"/>
    <row r="8028" customFormat="1" customHeight="1"/>
    <row r="8029" customFormat="1" customHeight="1"/>
    <row r="8030" customFormat="1" customHeight="1"/>
    <row r="8031" customFormat="1" customHeight="1"/>
    <row r="8032" customFormat="1" customHeight="1"/>
    <row r="8033" customFormat="1" customHeight="1"/>
    <row r="8034" customFormat="1" customHeight="1"/>
    <row r="8035" customFormat="1" customHeight="1"/>
    <row r="8036" customFormat="1" customHeight="1"/>
    <row r="8037" customFormat="1" customHeight="1"/>
    <row r="8038" customFormat="1" customHeight="1"/>
    <row r="8039" customFormat="1" customHeight="1"/>
    <row r="8040" customFormat="1" customHeight="1"/>
    <row r="8041" customFormat="1" customHeight="1"/>
    <row r="8042" customFormat="1" customHeight="1"/>
    <row r="8043" customFormat="1" customHeight="1"/>
    <row r="8044" customFormat="1" customHeight="1"/>
    <row r="8045" customFormat="1" customHeight="1"/>
    <row r="8046" customFormat="1" customHeight="1"/>
    <row r="8047" customFormat="1" customHeight="1"/>
    <row r="8048" customFormat="1" customHeight="1"/>
    <row r="8049" customFormat="1" customHeight="1"/>
    <row r="8050" customFormat="1" customHeight="1"/>
    <row r="8051" customFormat="1" customHeight="1"/>
    <row r="8052" customFormat="1" customHeight="1"/>
    <row r="8053" customFormat="1" customHeight="1"/>
    <row r="8054" customFormat="1" customHeight="1"/>
    <row r="8055" customFormat="1" customHeight="1"/>
    <row r="8056" customFormat="1" customHeight="1"/>
    <row r="8057" customFormat="1" customHeight="1"/>
    <row r="8058" customFormat="1" customHeight="1"/>
    <row r="8059" customFormat="1" customHeight="1"/>
    <row r="8060" customFormat="1" customHeight="1"/>
    <row r="8061" customFormat="1" customHeight="1"/>
    <row r="8062" customFormat="1" customHeight="1"/>
    <row r="8063" customFormat="1" customHeight="1"/>
    <row r="8064" customFormat="1" customHeight="1"/>
    <row r="8065" customFormat="1" customHeight="1"/>
    <row r="8066" customFormat="1" customHeight="1"/>
    <row r="8067" customFormat="1" customHeight="1"/>
    <row r="8068" customFormat="1" customHeight="1"/>
    <row r="8069" customFormat="1" customHeight="1"/>
    <row r="8070" customFormat="1" customHeight="1"/>
    <row r="8071" customFormat="1" customHeight="1"/>
    <row r="8072" customFormat="1" customHeight="1"/>
    <row r="8073" customFormat="1" customHeight="1"/>
    <row r="8074" customFormat="1" customHeight="1"/>
    <row r="8075" customFormat="1" customHeight="1"/>
    <row r="8076" customFormat="1" customHeight="1"/>
    <row r="8077" customFormat="1" customHeight="1"/>
    <row r="8078" customFormat="1" customHeight="1"/>
    <row r="8079" customFormat="1" customHeight="1"/>
    <row r="8080" customFormat="1" customHeight="1"/>
    <row r="8081" customFormat="1" customHeight="1"/>
    <row r="8082" customFormat="1" customHeight="1"/>
    <row r="8083" customFormat="1" customHeight="1"/>
    <row r="8084" customFormat="1" customHeight="1"/>
    <row r="8085" customFormat="1" customHeight="1"/>
    <row r="8086" customFormat="1" customHeight="1"/>
    <row r="8087" customFormat="1" customHeight="1"/>
    <row r="8088" customFormat="1" customHeight="1"/>
    <row r="8089" customFormat="1" customHeight="1"/>
    <row r="8090" customFormat="1" customHeight="1"/>
    <row r="8091" customFormat="1" customHeight="1"/>
    <row r="8092" customFormat="1" customHeight="1"/>
    <row r="8093" customFormat="1" customHeight="1"/>
    <row r="8094" customFormat="1" customHeight="1"/>
    <row r="8095" customFormat="1" customHeight="1"/>
    <row r="8096" customFormat="1" customHeight="1"/>
    <row r="8097" customFormat="1" customHeight="1"/>
    <row r="8098" customFormat="1" customHeight="1"/>
    <row r="8099" customFormat="1" customHeight="1"/>
    <row r="8100" customFormat="1" customHeight="1"/>
    <row r="8101" customFormat="1" customHeight="1"/>
    <row r="8102" customFormat="1" customHeight="1"/>
    <row r="8103" customFormat="1" customHeight="1"/>
    <row r="8104" customFormat="1" customHeight="1"/>
    <row r="8105" customFormat="1" customHeight="1"/>
    <row r="8106" customFormat="1" customHeight="1"/>
    <row r="8107" customFormat="1" customHeight="1"/>
    <row r="8108" customFormat="1" customHeight="1"/>
    <row r="8109" customFormat="1" customHeight="1"/>
    <row r="8110" customFormat="1" customHeight="1"/>
    <row r="8111" customFormat="1" customHeight="1"/>
    <row r="8112" customFormat="1" customHeight="1"/>
    <row r="8113" customFormat="1" customHeight="1"/>
    <row r="8114" customFormat="1" customHeight="1"/>
    <row r="8115" customFormat="1" customHeight="1"/>
    <row r="8116" customFormat="1" customHeight="1"/>
    <row r="8117" customFormat="1" customHeight="1"/>
    <row r="8118" customFormat="1" customHeight="1"/>
    <row r="8119" customFormat="1" customHeight="1"/>
    <row r="8120" customFormat="1" customHeight="1"/>
    <row r="8121" customFormat="1" customHeight="1"/>
    <row r="8122" customFormat="1" customHeight="1"/>
    <row r="8123" customFormat="1" customHeight="1"/>
    <row r="8124" customFormat="1" customHeight="1"/>
    <row r="8125" customFormat="1" customHeight="1"/>
    <row r="8126" customFormat="1" customHeight="1"/>
    <row r="8127" customFormat="1" customHeight="1"/>
    <row r="8128" customFormat="1" customHeight="1"/>
    <row r="8129" customFormat="1" customHeight="1"/>
    <row r="8130" customFormat="1" customHeight="1"/>
    <row r="8131" customFormat="1" customHeight="1"/>
    <row r="8132" customFormat="1" customHeight="1"/>
    <row r="8133" customFormat="1" customHeight="1"/>
    <row r="8134" customFormat="1" customHeight="1"/>
    <row r="8135" customFormat="1" customHeight="1"/>
    <row r="8136" customFormat="1" customHeight="1"/>
    <row r="8137" customFormat="1" customHeight="1"/>
    <row r="8138" customFormat="1" customHeight="1"/>
    <row r="8139" customFormat="1" customHeight="1"/>
    <row r="8140" customFormat="1" customHeight="1"/>
    <row r="8141" customFormat="1" customHeight="1"/>
    <row r="8142" customFormat="1" customHeight="1"/>
    <row r="8143" customFormat="1" customHeight="1"/>
    <row r="8144" customFormat="1" customHeight="1"/>
    <row r="8145" customFormat="1" customHeight="1"/>
    <row r="8146" customFormat="1" customHeight="1"/>
    <row r="8147" customFormat="1" customHeight="1"/>
    <row r="8148" customFormat="1" customHeight="1"/>
    <row r="8149" customFormat="1" customHeight="1"/>
    <row r="8150" customFormat="1" customHeight="1"/>
    <row r="8151" customFormat="1" customHeight="1"/>
    <row r="8152" customFormat="1" customHeight="1"/>
    <row r="8153" customFormat="1" customHeight="1"/>
    <row r="8154" customFormat="1" customHeight="1"/>
    <row r="8155" customFormat="1" customHeight="1"/>
    <row r="8156" customFormat="1" customHeight="1"/>
    <row r="8157" customFormat="1" customHeight="1"/>
    <row r="8158" customFormat="1" customHeight="1"/>
    <row r="8159" customFormat="1" customHeight="1"/>
    <row r="8160" customFormat="1" customHeight="1"/>
    <row r="8161" customFormat="1" customHeight="1"/>
    <row r="8162" customFormat="1" customHeight="1"/>
    <row r="8163" customFormat="1" customHeight="1"/>
    <row r="8164" customFormat="1" customHeight="1"/>
    <row r="8165" customFormat="1" customHeight="1"/>
    <row r="8166" customFormat="1" customHeight="1"/>
    <row r="8167" customFormat="1" customHeight="1"/>
    <row r="8168" customFormat="1" customHeight="1"/>
    <row r="8169" customFormat="1" customHeight="1"/>
    <row r="8170" customFormat="1" customHeight="1"/>
    <row r="8171" customFormat="1" customHeight="1"/>
    <row r="8172" customFormat="1" customHeight="1"/>
    <row r="8173" customFormat="1" customHeight="1"/>
    <row r="8174" customFormat="1" customHeight="1"/>
    <row r="8175" customFormat="1" customHeight="1"/>
    <row r="8176" customFormat="1" customHeight="1"/>
    <row r="8177" customFormat="1" customHeight="1"/>
    <row r="8178" customFormat="1" customHeight="1"/>
    <row r="8179" customFormat="1" customHeight="1"/>
    <row r="8180" customFormat="1" customHeight="1"/>
    <row r="8181" customFormat="1" customHeight="1"/>
    <row r="8182" customFormat="1" customHeight="1"/>
    <row r="8183" customFormat="1" customHeight="1"/>
    <row r="8184" customFormat="1" customHeight="1"/>
    <row r="8185" customFormat="1" customHeight="1"/>
    <row r="8186" customFormat="1" customHeight="1"/>
    <row r="8187" customFormat="1" customHeight="1"/>
    <row r="8188" customFormat="1" customHeight="1"/>
    <row r="8189" customFormat="1" customHeight="1"/>
    <row r="8190" customFormat="1" customHeight="1"/>
    <row r="8191" customFormat="1" customHeight="1"/>
    <row r="8192" customFormat="1" customHeight="1"/>
    <row r="8193" customFormat="1" customHeight="1"/>
    <row r="8194" customFormat="1" customHeight="1"/>
    <row r="8195" customFormat="1" customHeight="1"/>
    <row r="8196" customFormat="1" customHeight="1"/>
    <row r="8197" customFormat="1" customHeight="1"/>
    <row r="8198" customFormat="1" customHeight="1"/>
    <row r="8199" customFormat="1" customHeight="1"/>
    <row r="8200" customFormat="1" customHeight="1"/>
    <row r="8201" customFormat="1" customHeight="1"/>
    <row r="8202" customFormat="1" customHeight="1"/>
    <row r="8203" customFormat="1" customHeight="1"/>
    <row r="8204" customFormat="1" customHeight="1"/>
    <row r="8205" customFormat="1" customHeight="1"/>
    <row r="8206" customFormat="1" customHeight="1"/>
    <row r="8207" customFormat="1" customHeight="1"/>
    <row r="8208" customFormat="1" customHeight="1"/>
    <row r="8209" customFormat="1" customHeight="1"/>
    <row r="8210" customFormat="1" customHeight="1"/>
    <row r="8211" customFormat="1" customHeight="1"/>
    <row r="8212" customFormat="1" customHeight="1"/>
    <row r="8213" customFormat="1" customHeight="1"/>
    <row r="8214" customFormat="1" customHeight="1"/>
    <row r="8215" customFormat="1" customHeight="1"/>
    <row r="8216" customFormat="1" customHeight="1"/>
    <row r="8217" customFormat="1" customHeight="1"/>
    <row r="8218" customFormat="1" customHeight="1"/>
    <row r="8219" customFormat="1" customHeight="1"/>
    <row r="8220" customFormat="1" customHeight="1"/>
    <row r="8221" customFormat="1" customHeight="1"/>
    <row r="8222" customFormat="1" customHeight="1"/>
    <row r="8223" customFormat="1" customHeight="1"/>
    <row r="8224" customFormat="1" customHeight="1"/>
    <row r="8225" customFormat="1" customHeight="1"/>
    <row r="8226" customFormat="1" customHeight="1"/>
    <row r="8227" customFormat="1" customHeight="1"/>
    <row r="8228" customFormat="1" customHeight="1"/>
    <row r="8229" customFormat="1" customHeight="1"/>
    <row r="8230" customFormat="1" customHeight="1"/>
    <row r="8231" customFormat="1" customHeight="1"/>
    <row r="8232" customFormat="1" customHeight="1"/>
    <row r="8233" customFormat="1" customHeight="1"/>
    <row r="8234" customFormat="1" customHeight="1"/>
    <row r="8235" customFormat="1" customHeight="1"/>
    <row r="8236" customFormat="1" customHeight="1"/>
    <row r="8237" customFormat="1" customHeight="1"/>
    <row r="8238" customFormat="1" customHeight="1"/>
    <row r="8239" customFormat="1" customHeight="1"/>
    <row r="8240" customFormat="1" customHeight="1"/>
    <row r="8241" customFormat="1" customHeight="1"/>
    <row r="8242" customFormat="1" customHeight="1"/>
    <row r="8243" customFormat="1" customHeight="1"/>
    <row r="8244" customFormat="1" customHeight="1"/>
    <row r="8245" customFormat="1" customHeight="1"/>
    <row r="8246" customFormat="1" customHeight="1"/>
    <row r="8247" customFormat="1" customHeight="1"/>
    <row r="8248" customFormat="1" customHeight="1"/>
    <row r="8249" customFormat="1" customHeight="1"/>
    <row r="8250" customFormat="1" customHeight="1"/>
    <row r="8251" customFormat="1" customHeight="1"/>
    <row r="8252" customFormat="1" customHeight="1"/>
    <row r="8253" customFormat="1" customHeight="1"/>
    <row r="8254" customFormat="1" customHeight="1"/>
    <row r="8255" customFormat="1" customHeight="1"/>
    <row r="8256" customFormat="1" customHeight="1"/>
    <row r="8257" customFormat="1" customHeight="1"/>
    <row r="8258" customFormat="1" customHeight="1"/>
    <row r="8259" customFormat="1" customHeight="1"/>
    <row r="8260" customFormat="1" customHeight="1"/>
    <row r="8261" customFormat="1" customHeight="1"/>
    <row r="8262" customFormat="1" customHeight="1"/>
    <row r="8263" customFormat="1" customHeight="1"/>
    <row r="8264" customFormat="1" customHeight="1"/>
    <row r="8265" customFormat="1" customHeight="1"/>
    <row r="8266" customFormat="1" customHeight="1"/>
    <row r="8267" customFormat="1" customHeight="1"/>
    <row r="8268" customFormat="1" customHeight="1"/>
    <row r="8269" customFormat="1" customHeight="1"/>
    <row r="8270" customFormat="1" customHeight="1"/>
    <row r="8271" customFormat="1" customHeight="1"/>
    <row r="8272" customFormat="1" customHeight="1"/>
    <row r="8273" customFormat="1" customHeight="1"/>
    <row r="8274" customFormat="1" customHeight="1"/>
    <row r="8275" customFormat="1" customHeight="1"/>
    <row r="8276" customFormat="1" customHeight="1"/>
    <row r="8277" customFormat="1" customHeight="1"/>
    <row r="8278" customFormat="1" customHeight="1"/>
    <row r="8279" customFormat="1" customHeight="1"/>
    <row r="8280" customFormat="1" customHeight="1"/>
    <row r="8281" customFormat="1" customHeight="1"/>
    <row r="8282" customFormat="1" customHeight="1"/>
    <row r="8283" customFormat="1" customHeight="1"/>
    <row r="8284" customFormat="1" customHeight="1"/>
    <row r="8285" customFormat="1" customHeight="1"/>
    <row r="8286" customFormat="1" customHeight="1"/>
    <row r="8287" customFormat="1" customHeight="1"/>
    <row r="8288" customFormat="1" customHeight="1"/>
    <row r="8289" customFormat="1" customHeight="1"/>
    <row r="8290" customFormat="1" customHeight="1"/>
    <row r="8291" customFormat="1" customHeight="1"/>
    <row r="8292" customFormat="1" customHeight="1"/>
    <row r="8293" customFormat="1" customHeight="1"/>
    <row r="8294" customFormat="1" customHeight="1"/>
    <row r="8295" customFormat="1" customHeight="1"/>
    <row r="8296" customFormat="1" customHeight="1"/>
    <row r="8297" customFormat="1" customHeight="1"/>
    <row r="8298" customFormat="1" customHeight="1"/>
    <row r="8299" customFormat="1" customHeight="1"/>
    <row r="8300" customFormat="1" customHeight="1"/>
    <row r="8301" customFormat="1" customHeight="1"/>
    <row r="8302" customFormat="1" customHeight="1"/>
    <row r="8303" customFormat="1" customHeight="1"/>
    <row r="8304" customFormat="1" customHeight="1"/>
    <row r="8305" customFormat="1" customHeight="1"/>
    <row r="8306" customFormat="1" customHeight="1"/>
    <row r="8307" customFormat="1" customHeight="1"/>
    <row r="8308" customFormat="1" customHeight="1"/>
    <row r="8309" customFormat="1" customHeight="1"/>
    <row r="8310" customFormat="1" customHeight="1"/>
    <row r="8311" customFormat="1" customHeight="1"/>
    <row r="8312" customFormat="1" customHeight="1"/>
    <row r="8313" customFormat="1" customHeight="1"/>
    <row r="8314" customFormat="1" customHeight="1"/>
    <row r="8315" customFormat="1" customHeight="1"/>
    <row r="8316" customFormat="1" customHeight="1"/>
    <row r="8317" customFormat="1" customHeight="1"/>
    <row r="8318" customFormat="1" customHeight="1"/>
    <row r="8319" customFormat="1" customHeight="1"/>
    <row r="8320" customFormat="1" customHeight="1"/>
    <row r="8321" customFormat="1" customHeight="1"/>
    <row r="8322" customFormat="1" customHeight="1"/>
    <row r="8323" customFormat="1" customHeight="1"/>
    <row r="8324" customFormat="1" customHeight="1"/>
    <row r="8325" customFormat="1" customHeight="1"/>
    <row r="8326" customFormat="1" customHeight="1"/>
    <row r="8327" customFormat="1" customHeight="1"/>
    <row r="8328" customFormat="1" customHeight="1"/>
    <row r="8329" customFormat="1" customHeight="1"/>
    <row r="8330" customFormat="1" customHeight="1"/>
    <row r="8331" customFormat="1" customHeight="1"/>
    <row r="8332" customFormat="1" customHeight="1"/>
    <row r="8333" customFormat="1" customHeight="1"/>
    <row r="8334" customFormat="1" customHeight="1"/>
    <row r="8335" customFormat="1" customHeight="1"/>
    <row r="8336" customFormat="1" customHeight="1"/>
    <row r="8337" customFormat="1" customHeight="1"/>
    <row r="8338" customFormat="1" customHeight="1"/>
    <row r="8339" customFormat="1" customHeight="1"/>
    <row r="8340" customFormat="1" customHeight="1"/>
    <row r="8341" customFormat="1" customHeight="1"/>
    <row r="8342" customFormat="1" customHeight="1"/>
    <row r="8343" customFormat="1" customHeight="1"/>
    <row r="8344" customFormat="1" customHeight="1"/>
    <row r="8345" customFormat="1" customHeight="1"/>
    <row r="8346" customFormat="1" customHeight="1"/>
    <row r="8347" customFormat="1" customHeight="1"/>
    <row r="8348" customFormat="1" customHeight="1"/>
    <row r="8349" customFormat="1" customHeight="1"/>
    <row r="8350" customFormat="1" customHeight="1"/>
    <row r="8351" customFormat="1" customHeight="1"/>
    <row r="8352" customFormat="1" customHeight="1"/>
    <row r="8353" customFormat="1" customHeight="1"/>
    <row r="8354" customFormat="1" customHeight="1"/>
    <row r="8355" customFormat="1" customHeight="1"/>
    <row r="8356" customFormat="1" customHeight="1"/>
    <row r="8357" customFormat="1" customHeight="1"/>
    <row r="8358" customFormat="1" customHeight="1"/>
    <row r="8359" customFormat="1" customHeight="1"/>
    <row r="8360" customFormat="1" customHeight="1"/>
    <row r="8361" customFormat="1" customHeight="1"/>
    <row r="8362" customFormat="1" customHeight="1"/>
    <row r="8363" customFormat="1" customHeight="1"/>
    <row r="8364" customFormat="1" customHeight="1"/>
    <row r="8365" customFormat="1" customHeight="1"/>
    <row r="8366" customFormat="1" customHeight="1"/>
    <row r="8367" customFormat="1" customHeight="1"/>
    <row r="8368" customFormat="1" customHeight="1"/>
    <row r="8369" customFormat="1" customHeight="1"/>
    <row r="8370" customFormat="1" customHeight="1"/>
    <row r="8371" customFormat="1" customHeight="1"/>
    <row r="8372" customFormat="1" customHeight="1"/>
    <row r="8373" customFormat="1" customHeight="1"/>
    <row r="8374" customFormat="1" customHeight="1"/>
    <row r="8375" customFormat="1" customHeight="1"/>
    <row r="8376" customFormat="1" customHeight="1"/>
    <row r="8377" customFormat="1" customHeight="1"/>
    <row r="8378" customFormat="1" customHeight="1"/>
    <row r="8379" customFormat="1" customHeight="1"/>
    <row r="8380" customFormat="1" customHeight="1"/>
    <row r="8381" customFormat="1" customHeight="1"/>
    <row r="8382" customFormat="1" customHeight="1"/>
    <row r="8383" customFormat="1" customHeight="1"/>
    <row r="8384" customFormat="1" customHeight="1"/>
    <row r="8385" customFormat="1" customHeight="1"/>
    <row r="8386" customFormat="1" customHeight="1"/>
    <row r="8387" customFormat="1" customHeight="1"/>
    <row r="8388" customFormat="1" customHeight="1"/>
    <row r="8389" customFormat="1" customHeight="1"/>
    <row r="8390" customFormat="1" customHeight="1"/>
    <row r="8391" customFormat="1" customHeight="1"/>
    <row r="8392" customFormat="1" customHeight="1"/>
    <row r="8393" customFormat="1" customHeight="1"/>
    <row r="8394" customFormat="1" customHeight="1"/>
    <row r="8395" customFormat="1" customHeight="1"/>
    <row r="8396" customFormat="1" customHeight="1"/>
    <row r="8397" customFormat="1" customHeight="1"/>
    <row r="8398" customFormat="1" customHeight="1"/>
    <row r="8399" customFormat="1" customHeight="1"/>
    <row r="8400" customFormat="1" customHeight="1"/>
    <row r="8401" customFormat="1" customHeight="1"/>
    <row r="8402" customFormat="1" customHeight="1"/>
    <row r="8403" customFormat="1" customHeight="1"/>
    <row r="8404" customFormat="1" customHeight="1"/>
    <row r="8405" customFormat="1" customHeight="1"/>
    <row r="8406" customFormat="1" customHeight="1"/>
    <row r="8407" customFormat="1" customHeight="1"/>
    <row r="8408" customFormat="1" customHeight="1"/>
    <row r="8409" customFormat="1" customHeight="1"/>
    <row r="8410" customFormat="1" customHeight="1"/>
    <row r="8411" customFormat="1" customHeight="1"/>
    <row r="8412" customFormat="1" customHeight="1"/>
    <row r="8413" customFormat="1" customHeight="1"/>
    <row r="8414" customFormat="1" customHeight="1"/>
    <row r="8415" customFormat="1" customHeight="1"/>
    <row r="8416" customFormat="1" customHeight="1"/>
    <row r="8417" customFormat="1" customHeight="1"/>
    <row r="8418" customFormat="1" customHeight="1"/>
    <row r="8419" customFormat="1" customHeight="1"/>
    <row r="8420" customFormat="1" customHeight="1"/>
    <row r="8421" customFormat="1" customHeight="1"/>
    <row r="8422" customFormat="1" customHeight="1"/>
    <row r="8423" customFormat="1" customHeight="1"/>
    <row r="8424" customFormat="1" customHeight="1"/>
    <row r="8425" customFormat="1" customHeight="1"/>
    <row r="8426" customFormat="1" customHeight="1"/>
    <row r="8427" customFormat="1" customHeight="1"/>
    <row r="8428" customFormat="1" customHeight="1"/>
    <row r="8429" customFormat="1" customHeight="1"/>
    <row r="8430" customFormat="1" customHeight="1"/>
    <row r="8431" customFormat="1" customHeight="1"/>
    <row r="8432" customFormat="1" customHeight="1"/>
    <row r="8433" customFormat="1" customHeight="1"/>
    <row r="8434" customFormat="1" customHeight="1"/>
    <row r="8435" customFormat="1" customHeight="1"/>
    <row r="8436" customFormat="1" customHeight="1"/>
    <row r="8437" customFormat="1" customHeight="1"/>
    <row r="8438" customFormat="1" customHeight="1"/>
    <row r="8439" customFormat="1" customHeight="1"/>
    <row r="8440" customFormat="1" customHeight="1"/>
    <row r="8441" customFormat="1" customHeight="1"/>
    <row r="8442" customFormat="1" customHeight="1"/>
    <row r="8443" customFormat="1" customHeight="1"/>
    <row r="8444" customFormat="1" customHeight="1"/>
    <row r="8445" customFormat="1" customHeight="1"/>
    <row r="8446" customFormat="1" customHeight="1"/>
    <row r="8447" customFormat="1" customHeight="1"/>
    <row r="8448" customFormat="1" customHeight="1"/>
    <row r="8449" customFormat="1" customHeight="1"/>
    <row r="8450" customFormat="1" customHeight="1"/>
    <row r="8451" customFormat="1" customHeight="1"/>
    <row r="8452" customFormat="1" customHeight="1"/>
    <row r="8453" customFormat="1" customHeight="1"/>
    <row r="8454" customFormat="1" customHeight="1"/>
    <row r="8455" customFormat="1" customHeight="1"/>
    <row r="8456" customFormat="1" customHeight="1"/>
    <row r="8457" customFormat="1" customHeight="1"/>
    <row r="8458" customFormat="1" customHeight="1"/>
    <row r="8459" customFormat="1" customHeight="1"/>
    <row r="8460" customFormat="1" customHeight="1"/>
    <row r="8461" customFormat="1" customHeight="1"/>
    <row r="8462" customFormat="1" customHeight="1"/>
    <row r="8463" customFormat="1" customHeight="1"/>
    <row r="8464" customFormat="1" customHeight="1"/>
    <row r="8465" customFormat="1" customHeight="1"/>
    <row r="8466" customFormat="1" customHeight="1"/>
    <row r="8467" customFormat="1" customHeight="1"/>
    <row r="8468" customFormat="1" customHeight="1"/>
    <row r="8469" customFormat="1" customHeight="1"/>
    <row r="8470" customFormat="1" customHeight="1"/>
    <row r="8471" customFormat="1" customHeight="1"/>
    <row r="8472" customFormat="1" customHeight="1"/>
    <row r="8473" customFormat="1" customHeight="1"/>
    <row r="8474" customFormat="1" customHeight="1"/>
    <row r="8475" customFormat="1" customHeight="1"/>
    <row r="8476" customFormat="1" customHeight="1"/>
    <row r="8477" customFormat="1" customHeight="1"/>
    <row r="8478" customFormat="1" customHeight="1"/>
    <row r="8479" customFormat="1" customHeight="1"/>
    <row r="8480" customFormat="1" customHeight="1"/>
    <row r="8481" customFormat="1" customHeight="1"/>
    <row r="8482" customFormat="1" customHeight="1"/>
    <row r="8483" customFormat="1" customHeight="1"/>
    <row r="8484" customFormat="1" customHeight="1"/>
    <row r="8485" customFormat="1" customHeight="1"/>
    <row r="8486" customFormat="1" customHeight="1"/>
    <row r="8487" customFormat="1" customHeight="1"/>
    <row r="8488" customFormat="1" customHeight="1"/>
    <row r="8489" customFormat="1" customHeight="1"/>
    <row r="8490" customFormat="1" customHeight="1"/>
    <row r="8491" customFormat="1" customHeight="1"/>
    <row r="8492" customFormat="1" customHeight="1"/>
    <row r="8493" customFormat="1" customHeight="1"/>
    <row r="8494" customFormat="1" customHeight="1"/>
    <row r="8495" customFormat="1" customHeight="1"/>
    <row r="8496" customFormat="1" customHeight="1"/>
    <row r="8497" customFormat="1" customHeight="1"/>
    <row r="8498" customFormat="1" customHeight="1"/>
    <row r="8499" customFormat="1" customHeight="1"/>
    <row r="8500" customFormat="1" customHeight="1"/>
    <row r="8501" customFormat="1" customHeight="1"/>
    <row r="8502" customFormat="1" customHeight="1"/>
    <row r="8503" customFormat="1" customHeight="1"/>
    <row r="8504" customFormat="1" customHeight="1"/>
    <row r="8505" customFormat="1" customHeight="1"/>
    <row r="8506" customFormat="1" customHeight="1"/>
    <row r="8507" customFormat="1" customHeight="1"/>
    <row r="8508" customFormat="1" customHeight="1"/>
    <row r="8509" customFormat="1" customHeight="1"/>
    <row r="8510" customFormat="1" customHeight="1"/>
    <row r="8511" customFormat="1" customHeight="1"/>
    <row r="8512" customFormat="1" customHeight="1"/>
    <row r="8513" customFormat="1" customHeight="1"/>
    <row r="8514" customFormat="1" customHeight="1"/>
    <row r="8515" customFormat="1" customHeight="1"/>
    <row r="8516" customFormat="1" customHeight="1"/>
    <row r="8517" customFormat="1" customHeight="1"/>
    <row r="8518" customFormat="1" customHeight="1"/>
    <row r="8519" customFormat="1" customHeight="1"/>
    <row r="8520" customFormat="1" customHeight="1"/>
    <row r="8521" customFormat="1" customHeight="1"/>
    <row r="8522" customFormat="1" customHeight="1"/>
    <row r="8523" customFormat="1" customHeight="1"/>
    <row r="8524" customFormat="1" customHeight="1"/>
    <row r="8525" customFormat="1" customHeight="1"/>
    <row r="8526" customFormat="1" customHeight="1"/>
    <row r="8527" customFormat="1" customHeight="1"/>
    <row r="8528" customFormat="1" customHeight="1"/>
    <row r="8529" customFormat="1" customHeight="1"/>
    <row r="8530" customFormat="1" customHeight="1"/>
    <row r="8531" customFormat="1" customHeight="1"/>
    <row r="8532" customFormat="1" customHeight="1"/>
    <row r="8533" customFormat="1" customHeight="1"/>
    <row r="8534" customFormat="1" customHeight="1"/>
    <row r="8535" customFormat="1" customHeight="1"/>
    <row r="8536" customFormat="1" customHeight="1"/>
    <row r="8537" customFormat="1" customHeight="1"/>
    <row r="8538" customFormat="1" customHeight="1"/>
    <row r="8539" customFormat="1" customHeight="1"/>
    <row r="8540" customFormat="1" customHeight="1"/>
    <row r="8541" customFormat="1" customHeight="1"/>
    <row r="8542" customFormat="1" customHeight="1"/>
    <row r="8543" customFormat="1" customHeight="1"/>
    <row r="8544" customFormat="1" customHeight="1"/>
    <row r="8545" customFormat="1" customHeight="1"/>
    <row r="8546" customFormat="1" customHeight="1"/>
    <row r="8547" customFormat="1" customHeight="1"/>
    <row r="8548" customFormat="1" customHeight="1"/>
    <row r="8549" customFormat="1" customHeight="1"/>
    <row r="8550" customFormat="1" customHeight="1"/>
    <row r="8551" customFormat="1" customHeight="1"/>
    <row r="8552" customFormat="1" customHeight="1"/>
    <row r="8553" customFormat="1" customHeight="1"/>
    <row r="8554" customFormat="1" customHeight="1"/>
    <row r="8555" customFormat="1" customHeight="1"/>
    <row r="8556" customFormat="1" customHeight="1"/>
    <row r="8557" customFormat="1" customHeight="1"/>
    <row r="8558" customFormat="1" customHeight="1"/>
    <row r="8559" customFormat="1" customHeight="1"/>
    <row r="8560" customFormat="1" customHeight="1"/>
    <row r="8561" customFormat="1" customHeight="1"/>
    <row r="8562" customFormat="1" customHeight="1"/>
    <row r="8563" customFormat="1" customHeight="1"/>
    <row r="8564" customFormat="1" customHeight="1"/>
    <row r="8565" customFormat="1" customHeight="1"/>
    <row r="8566" customFormat="1" customHeight="1"/>
    <row r="8567" customFormat="1" customHeight="1"/>
    <row r="8568" customFormat="1" customHeight="1"/>
    <row r="8569" customFormat="1" customHeight="1"/>
    <row r="8570" customFormat="1" customHeight="1"/>
    <row r="8571" customFormat="1" customHeight="1"/>
    <row r="8572" customFormat="1" customHeight="1"/>
    <row r="8573" customFormat="1" customHeight="1"/>
    <row r="8574" customFormat="1" customHeight="1"/>
    <row r="8575" customFormat="1" customHeight="1"/>
    <row r="8576" customFormat="1" customHeight="1"/>
    <row r="8577" customFormat="1" customHeight="1"/>
    <row r="8578" customFormat="1" customHeight="1"/>
    <row r="8579" customFormat="1" customHeight="1"/>
    <row r="8580" customFormat="1" customHeight="1"/>
    <row r="8581" customFormat="1" customHeight="1"/>
    <row r="8582" customFormat="1" customHeight="1"/>
    <row r="8583" customFormat="1" customHeight="1"/>
    <row r="8584" customFormat="1" customHeight="1"/>
    <row r="8585" customFormat="1" customHeight="1"/>
    <row r="8586" customFormat="1" customHeight="1"/>
    <row r="8587" customFormat="1" customHeight="1"/>
    <row r="8588" customFormat="1" customHeight="1"/>
    <row r="8589" customFormat="1" customHeight="1"/>
    <row r="8590" customFormat="1" customHeight="1"/>
    <row r="8591" customFormat="1" customHeight="1"/>
    <row r="8592" customFormat="1" customHeight="1"/>
    <row r="8593" customFormat="1" customHeight="1"/>
    <row r="8594" customFormat="1" customHeight="1"/>
    <row r="8595" customFormat="1" customHeight="1"/>
    <row r="8596" customFormat="1" customHeight="1"/>
    <row r="8597" customFormat="1" customHeight="1"/>
    <row r="8598" customFormat="1" customHeight="1"/>
    <row r="8599" customFormat="1" customHeight="1"/>
    <row r="8600" customFormat="1" customHeight="1"/>
    <row r="8601" customFormat="1" customHeight="1"/>
    <row r="8602" customFormat="1" customHeight="1"/>
    <row r="8603" customFormat="1" customHeight="1"/>
    <row r="8604" customFormat="1" customHeight="1"/>
    <row r="8605" customFormat="1" customHeight="1"/>
    <row r="8606" customFormat="1" customHeight="1"/>
    <row r="8607" customFormat="1" customHeight="1"/>
    <row r="8608" customFormat="1" customHeight="1"/>
    <row r="8609" customFormat="1" customHeight="1"/>
    <row r="8610" customFormat="1" customHeight="1"/>
    <row r="8611" customFormat="1" customHeight="1"/>
    <row r="8612" customFormat="1" customHeight="1"/>
    <row r="8613" customFormat="1" customHeight="1"/>
    <row r="8614" customFormat="1" customHeight="1"/>
    <row r="8615" customFormat="1" customHeight="1"/>
    <row r="8616" customFormat="1" customHeight="1"/>
    <row r="8617" customFormat="1" customHeight="1"/>
    <row r="8618" customFormat="1" customHeight="1"/>
    <row r="8619" customFormat="1" customHeight="1"/>
    <row r="8620" customFormat="1" customHeight="1"/>
    <row r="8621" customFormat="1" customHeight="1"/>
    <row r="8622" customFormat="1" customHeight="1"/>
    <row r="8623" customFormat="1" customHeight="1"/>
    <row r="8624" customFormat="1" customHeight="1"/>
    <row r="8625" customFormat="1" customHeight="1"/>
    <row r="8626" customFormat="1" customHeight="1"/>
    <row r="8627" customFormat="1" customHeight="1"/>
    <row r="8628" customFormat="1" customHeight="1"/>
    <row r="8629" customFormat="1" customHeight="1"/>
    <row r="8630" customFormat="1" customHeight="1"/>
    <row r="8631" customFormat="1" customHeight="1"/>
    <row r="8632" customFormat="1" customHeight="1"/>
    <row r="8633" customFormat="1" customHeight="1"/>
    <row r="8634" customFormat="1" customHeight="1"/>
    <row r="8635" customFormat="1" customHeight="1"/>
    <row r="8636" customFormat="1" customHeight="1"/>
    <row r="8637" customFormat="1" customHeight="1"/>
    <row r="8638" customFormat="1" customHeight="1"/>
    <row r="8639" customFormat="1" customHeight="1"/>
    <row r="8640" customFormat="1" customHeight="1"/>
    <row r="8641" customFormat="1" customHeight="1"/>
    <row r="8642" customFormat="1" customHeight="1"/>
    <row r="8643" customFormat="1" customHeight="1"/>
    <row r="8644" customFormat="1" customHeight="1"/>
    <row r="8645" customFormat="1" customHeight="1"/>
    <row r="8646" customFormat="1" customHeight="1"/>
    <row r="8647" customFormat="1" customHeight="1"/>
    <row r="8648" customFormat="1" customHeight="1"/>
    <row r="8649" customFormat="1" customHeight="1"/>
    <row r="8650" customFormat="1" customHeight="1"/>
    <row r="8651" customFormat="1" customHeight="1"/>
    <row r="8652" customFormat="1" customHeight="1"/>
    <row r="8653" customFormat="1" customHeight="1"/>
    <row r="8654" customFormat="1" customHeight="1"/>
    <row r="8655" customFormat="1" customHeight="1"/>
    <row r="8656" customFormat="1" customHeight="1"/>
    <row r="8657" customFormat="1" customHeight="1"/>
    <row r="8658" customFormat="1" customHeight="1"/>
    <row r="8659" customFormat="1" customHeight="1"/>
    <row r="8660" customFormat="1" customHeight="1"/>
    <row r="8661" customFormat="1" customHeight="1"/>
    <row r="8662" customFormat="1" customHeight="1"/>
    <row r="8663" customFormat="1" customHeight="1"/>
    <row r="8664" customFormat="1" customHeight="1"/>
    <row r="8665" customFormat="1" customHeight="1"/>
    <row r="8666" customFormat="1" customHeight="1"/>
    <row r="8667" customFormat="1" customHeight="1"/>
    <row r="8668" customFormat="1" customHeight="1"/>
    <row r="8669" customFormat="1" customHeight="1"/>
    <row r="8670" customFormat="1" customHeight="1"/>
    <row r="8671" customFormat="1" customHeight="1"/>
    <row r="8672" customFormat="1" customHeight="1"/>
    <row r="8673" customFormat="1" customHeight="1"/>
    <row r="8674" customFormat="1" customHeight="1"/>
    <row r="8675" customFormat="1" customHeight="1"/>
    <row r="8676" customFormat="1" customHeight="1"/>
    <row r="8677" customFormat="1" customHeight="1"/>
    <row r="8678" customFormat="1" customHeight="1"/>
    <row r="8679" customFormat="1" customHeight="1"/>
    <row r="8680" customFormat="1" customHeight="1"/>
    <row r="8681" customFormat="1" customHeight="1"/>
    <row r="8682" customFormat="1" customHeight="1"/>
    <row r="8683" customFormat="1" customHeight="1"/>
    <row r="8684" customFormat="1" customHeight="1"/>
    <row r="8685" customFormat="1" customHeight="1"/>
    <row r="8686" customFormat="1" customHeight="1"/>
    <row r="8687" customFormat="1" customHeight="1"/>
    <row r="8688" customFormat="1" customHeight="1"/>
    <row r="8689" customFormat="1" customHeight="1"/>
    <row r="8690" customFormat="1" customHeight="1"/>
    <row r="8691" customFormat="1" customHeight="1"/>
    <row r="8692" customFormat="1" customHeight="1"/>
    <row r="8693" customFormat="1" customHeight="1"/>
    <row r="8694" customFormat="1" customHeight="1"/>
    <row r="8695" customFormat="1" customHeight="1"/>
    <row r="8696" customFormat="1" customHeight="1"/>
    <row r="8697" customFormat="1" customHeight="1"/>
    <row r="8698" customFormat="1" customHeight="1"/>
    <row r="8699" customFormat="1" customHeight="1"/>
    <row r="8700" customFormat="1" customHeight="1"/>
    <row r="8701" customFormat="1" customHeight="1"/>
    <row r="8702" customFormat="1" customHeight="1"/>
    <row r="8703" customFormat="1" customHeight="1"/>
    <row r="8704" customFormat="1" customHeight="1"/>
    <row r="8705" customFormat="1" customHeight="1"/>
    <row r="8706" customFormat="1" customHeight="1"/>
    <row r="8707" customFormat="1" customHeight="1"/>
    <row r="8708" customFormat="1" customHeight="1"/>
    <row r="8709" customFormat="1" customHeight="1"/>
    <row r="8710" customFormat="1" customHeight="1"/>
    <row r="8711" customFormat="1" customHeight="1"/>
    <row r="8712" customFormat="1" customHeight="1"/>
    <row r="8713" customFormat="1" customHeight="1"/>
    <row r="8714" customFormat="1" customHeight="1"/>
    <row r="8715" customFormat="1" customHeight="1"/>
    <row r="8716" customFormat="1" customHeight="1"/>
    <row r="8717" customFormat="1" customHeight="1"/>
    <row r="8718" customFormat="1" customHeight="1"/>
    <row r="8719" customFormat="1" customHeight="1"/>
    <row r="8720" customFormat="1" customHeight="1"/>
    <row r="8721" customFormat="1" customHeight="1"/>
    <row r="8722" customFormat="1" customHeight="1"/>
    <row r="8723" customFormat="1" customHeight="1"/>
    <row r="8724" customFormat="1" customHeight="1"/>
    <row r="8725" customFormat="1" customHeight="1"/>
    <row r="8726" customFormat="1" customHeight="1"/>
    <row r="8727" customFormat="1" customHeight="1"/>
    <row r="8728" customFormat="1" customHeight="1"/>
    <row r="8729" customFormat="1" customHeight="1"/>
    <row r="8730" customFormat="1" customHeight="1"/>
    <row r="8731" customFormat="1" customHeight="1"/>
    <row r="8732" customFormat="1" customHeight="1"/>
    <row r="8733" customFormat="1" customHeight="1"/>
    <row r="8734" customFormat="1" customHeight="1"/>
    <row r="8735" customFormat="1" customHeight="1"/>
    <row r="8736" customFormat="1" customHeight="1"/>
    <row r="8737" customFormat="1" customHeight="1"/>
    <row r="8738" customFormat="1" customHeight="1"/>
    <row r="8739" customFormat="1" customHeight="1"/>
    <row r="8740" customFormat="1" customHeight="1"/>
    <row r="8741" customFormat="1" customHeight="1"/>
    <row r="8742" customFormat="1" customHeight="1"/>
    <row r="8743" customFormat="1" customHeight="1"/>
    <row r="8744" customFormat="1" customHeight="1"/>
    <row r="8745" customFormat="1" customHeight="1"/>
    <row r="8746" customFormat="1" customHeight="1"/>
    <row r="8747" customFormat="1" customHeight="1"/>
    <row r="8748" customFormat="1" customHeight="1"/>
    <row r="8749" customFormat="1" customHeight="1"/>
    <row r="8750" customFormat="1" customHeight="1"/>
    <row r="8751" customFormat="1" customHeight="1"/>
    <row r="8752" customFormat="1" customHeight="1"/>
    <row r="8753" customFormat="1" customHeight="1"/>
    <row r="8754" customFormat="1" customHeight="1"/>
    <row r="8755" customFormat="1" customHeight="1"/>
    <row r="8756" customFormat="1" customHeight="1"/>
    <row r="8757" customFormat="1" customHeight="1"/>
    <row r="8758" customFormat="1" customHeight="1"/>
    <row r="8759" customFormat="1" customHeight="1"/>
    <row r="8760" customFormat="1" customHeight="1"/>
    <row r="8761" customFormat="1" customHeight="1"/>
    <row r="8762" customFormat="1" customHeight="1"/>
    <row r="8763" customFormat="1" customHeight="1"/>
    <row r="8764" customFormat="1" customHeight="1"/>
    <row r="8765" customFormat="1" customHeight="1"/>
    <row r="8766" customFormat="1" customHeight="1"/>
    <row r="8767" customFormat="1" customHeight="1"/>
    <row r="8768" customFormat="1" customHeight="1"/>
    <row r="8769" customFormat="1" customHeight="1"/>
    <row r="8770" customFormat="1" customHeight="1"/>
    <row r="8771" customFormat="1" customHeight="1"/>
    <row r="8772" customFormat="1" customHeight="1"/>
    <row r="8773" customFormat="1" customHeight="1"/>
    <row r="8774" customFormat="1" customHeight="1"/>
    <row r="8775" customFormat="1" customHeight="1"/>
    <row r="8776" customFormat="1" customHeight="1"/>
    <row r="8777" customFormat="1" customHeight="1"/>
    <row r="8778" customFormat="1" customHeight="1"/>
    <row r="8779" customFormat="1" customHeight="1"/>
    <row r="8780" customFormat="1" customHeight="1"/>
    <row r="8781" customFormat="1" customHeight="1"/>
    <row r="8782" customFormat="1" customHeight="1"/>
    <row r="8783" customFormat="1" customHeight="1"/>
    <row r="8784" customFormat="1" customHeight="1"/>
    <row r="8785" customFormat="1" customHeight="1"/>
    <row r="8786" customFormat="1" customHeight="1"/>
    <row r="8787" customFormat="1" customHeight="1"/>
    <row r="8788" customFormat="1" customHeight="1"/>
    <row r="8789" customFormat="1" customHeight="1"/>
    <row r="8790" customFormat="1" customHeight="1"/>
    <row r="8791" customFormat="1" customHeight="1"/>
    <row r="8792" customFormat="1" customHeight="1"/>
    <row r="8793" customFormat="1" customHeight="1"/>
    <row r="8794" customFormat="1" customHeight="1"/>
    <row r="8795" customFormat="1" customHeight="1"/>
    <row r="8796" customFormat="1" customHeight="1"/>
    <row r="8797" customFormat="1" customHeight="1"/>
    <row r="8798" customFormat="1" customHeight="1"/>
    <row r="8799" customFormat="1" customHeight="1"/>
    <row r="8800" customFormat="1" customHeight="1"/>
    <row r="8801" customFormat="1" customHeight="1"/>
    <row r="8802" customFormat="1" customHeight="1"/>
    <row r="8803" customFormat="1" customHeight="1"/>
    <row r="8804" customFormat="1" customHeight="1"/>
    <row r="8805" customFormat="1" customHeight="1"/>
    <row r="8806" customFormat="1" customHeight="1"/>
    <row r="8807" customFormat="1" customHeight="1"/>
    <row r="8808" customFormat="1" customHeight="1"/>
    <row r="8809" customFormat="1" customHeight="1"/>
    <row r="8810" customFormat="1" customHeight="1"/>
    <row r="8811" customFormat="1" customHeight="1"/>
    <row r="8812" customFormat="1" customHeight="1"/>
    <row r="8813" customFormat="1" customHeight="1"/>
    <row r="8814" customFormat="1" customHeight="1"/>
    <row r="8815" customFormat="1" customHeight="1"/>
    <row r="8816" customFormat="1" customHeight="1"/>
    <row r="8817" customFormat="1" customHeight="1"/>
    <row r="8818" customFormat="1" customHeight="1"/>
    <row r="8819" customFormat="1" customHeight="1"/>
    <row r="8820" customFormat="1" customHeight="1"/>
    <row r="8821" customFormat="1" customHeight="1"/>
    <row r="8822" customFormat="1" customHeight="1"/>
    <row r="8823" customFormat="1" customHeight="1"/>
    <row r="8824" customFormat="1" customHeight="1"/>
    <row r="8825" customFormat="1" customHeight="1"/>
    <row r="8826" customFormat="1" customHeight="1"/>
    <row r="8827" customFormat="1" customHeight="1"/>
    <row r="8828" customFormat="1" customHeight="1"/>
    <row r="8829" customFormat="1" customHeight="1"/>
    <row r="8830" customFormat="1" customHeight="1"/>
    <row r="8831" customFormat="1" customHeight="1"/>
    <row r="8832" customFormat="1" customHeight="1"/>
    <row r="8833" customFormat="1" customHeight="1"/>
    <row r="8834" customFormat="1" customHeight="1"/>
    <row r="8835" customFormat="1" customHeight="1"/>
    <row r="8836" customFormat="1" customHeight="1"/>
    <row r="8837" customFormat="1" customHeight="1"/>
    <row r="8838" customFormat="1" customHeight="1"/>
    <row r="8839" customFormat="1" customHeight="1"/>
    <row r="8840" customFormat="1" customHeight="1"/>
    <row r="8841" customFormat="1" customHeight="1"/>
    <row r="8842" customFormat="1" customHeight="1"/>
    <row r="8843" customFormat="1" customHeight="1"/>
    <row r="8844" customFormat="1" customHeight="1"/>
    <row r="8845" customFormat="1" customHeight="1"/>
    <row r="8846" customFormat="1" customHeight="1"/>
    <row r="8847" customFormat="1" customHeight="1"/>
    <row r="8848" customFormat="1" customHeight="1"/>
    <row r="8849" customFormat="1" customHeight="1"/>
    <row r="8850" customFormat="1" customHeight="1"/>
    <row r="8851" customFormat="1" customHeight="1"/>
    <row r="8852" customFormat="1" customHeight="1"/>
    <row r="8853" customFormat="1" customHeight="1"/>
    <row r="8854" customFormat="1" customHeight="1"/>
    <row r="8855" customFormat="1" customHeight="1"/>
    <row r="8856" customFormat="1" customHeight="1"/>
    <row r="8857" customFormat="1" customHeight="1"/>
    <row r="8858" customFormat="1" customHeight="1"/>
    <row r="8859" customFormat="1" customHeight="1"/>
    <row r="8860" customFormat="1" customHeight="1"/>
    <row r="8861" customFormat="1" customHeight="1"/>
    <row r="8862" customFormat="1" customHeight="1"/>
    <row r="8863" customFormat="1" customHeight="1"/>
    <row r="8864" customFormat="1" customHeight="1"/>
    <row r="8865" customFormat="1" customHeight="1"/>
    <row r="8866" customFormat="1" customHeight="1"/>
    <row r="8867" customFormat="1" customHeight="1"/>
    <row r="8868" customFormat="1" customHeight="1"/>
    <row r="8869" customFormat="1" customHeight="1"/>
    <row r="8870" customFormat="1" customHeight="1"/>
    <row r="8871" customFormat="1" customHeight="1"/>
    <row r="8872" customFormat="1" customHeight="1"/>
    <row r="8873" customFormat="1" customHeight="1"/>
    <row r="8874" customFormat="1" customHeight="1"/>
    <row r="8875" customFormat="1" customHeight="1"/>
    <row r="8876" customFormat="1" customHeight="1"/>
    <row r="8877" customFormat="1" customHeight="1"/>
    <row r="8878" customFormat="1" customHeight="1"/>
    <row r="8879" customFormat="1" customHeight="1"/>
    <row r="8880" customFormat="1" customHeight="1"/>
    <row r="8881" customFormat="1" customHeight="1"/>
    <row r="8882" customFormat="1" customHeight="1"/>
    <row r="8883" customFormat="1" customHeight="1"/>
    <row r="8884" customFormat="1" customHeight="1"/>
    <row r="8885" customFormat="1" customHeight="1"/>
    <row r="8886" customFormat="1" customHeight="1"/>
    <row r="8887" customFormat="1" customHeight="1"/>
    <row r="8888" customFormat="1" customHeight="1"/>
    <row r="8889" customFormat="1" customHeight="1"/>
    <row r="8890" customFormat="1" customHeight="1"/>
    <row r="8891" customFormat="1" customHeight="1"/>
    <row r="8892" customFormat="1" customHeight="1"/>
    <row r="8893" customFormat="1" customHeight="1"/>
    <row r="8894" customFormat="1" customHeight="1"/>
    <row r="8895" customFormat="1" customHeight="1"/>
    <row r="8896" customFormat="1" customHeight="1"/>
    <row r="8897" customFormat="1" customHeight="1"/>
    <row r="8898" customFormat="1" customHeight="1"/>
    <row r="8899" customFormat="1" customHeight="1"/>
    <row r="8900" customFormat="1" customHeight="1"/>
    <row r="8901" customFormat="1" customHeight="1"/>
    <row r="8902" customFormat="1" customHeight="1"/>
    <row r="8903" customFormat="1" customHeight="1"/>
    <row r="8904" customFormat="1" customHeight="1"/>
    <row r="8905" customFormat="1" customHeight="1"/>
    <row r="8906" customFormat="1" customHeight="1"/>
    <row r="8907" customFormat="1" customHeight="1"/>
    <row r="8908" customFormat="1" customHeight="1"/>
    <row r="8909" customFormat="1" customHeight="1"/>
    <row r="8910" customFormat="1" customHeight="1"/>
    <row r="8911" customFormat="1" customHeight="1"/>
    <row r="8912" customFormat="1" customHeight="1"/>
    <row r="8913" customFormat="1" customHeight="1"/>
    <row r="8914" customFormat="1" customHeight="1"/>
    <row r="8915" customFormat="1" customHeight="1"/>
    <row r="8916" customFormat="1" customHeight="1"/>
    <row r="8917" customFormat="1" customHeight="1"/>
    <row r="8918" customFormat="1" customHeight="1"/>
    <row r="8919" customFormat="1" customHeight="1"/>
    <row r="8920" customFormat="1" customHeight="1"/>
    <row r="8921" customFormat="1" customHeight="1"/>
    <row r="8922" customFormat="1" customHeight="1"/>
    <row r="8923" customFormat="1" customHeight="1"/>
    <row r="8924" customFormat="1" customHeight="1"/>
    <row r="8925" customFormat="1" customHeight="1"/>
    <row r="8926" customFormat="1" customHeight="1"/>
    <row r="8927" customFormat="1" customHeight="1"/>
    <row r="8928" customFormat="1" customHeight="1"/>
    <row r="8929" customFormat="1" customHeight="1"/>
    <row r="8930" customFormat="1" customHeight="1"/>
    <row r="8931" customFormat="1" customHeight="1"/>
    <row r="8932" customFormat="1" customHeight="1"/>
    <row r="8933" customFormat="1" customHeight="1"/>
    <row r="8934" customFormat="1" customHeight="1"/>
    <row r="8935" customFormat="1" customHeight="1"/>
    <row r="8936" customFormat="1" customHeight="1"/>
    <row r="8937" customFormat="1" customHeight="1"/>
    <row r="8938" customFormat="1" customHeight="1"/>
    <row r="8939" customFormat="1" customHeight="1"/>
    <row r="8940" customFormat="1" customHeight="1"/>
    <row r="8941" customFormat="1" customHeight="1"/>
    <row r="8942" customFormat="1" customHeight="1"/>
    <row r="8943" customFormat="1" customHeight="1"/>
    <row r="8944" customFormat="1" customHeight="1"/>
    <row r="8945" customFormat="1" customHeight="1"/>
    <row r="8946" customFormat="1" customHeight="1"/>
    <row r="8947" customFormat="1" customHeight="1"/>
    <row r="8948" customFormat="1" customHeight="1"/>
    <row r="8949" customFormat="1" customHeight="1"/>
    <row r="8950" customFormat="1" customHeight="1"/>
    <row r="8951" customFormat="1" customHeight="1"/>
    <row r="8952" customFormat="1" customHeight="1"/>
    <row r="8953" customFormat="1" customHeight="1"/>
    <row r="8954" customFormat="1" customHeight="1"/>
    <row r="8955" customFormat="1" customHeight="1"/>
    <row r="8956" customFormat="1" customHeight="1"/>
    <row r="8957" customFormat="1" customHeight="1"/>
    <row r="8958" customFormat="1" customHeight="1"/>
    <row r="8959" customFormat="1" customHeight="1"/>
    <row r="8960" customFormat="1" customHeight="1"/>
    <row r="8961" customFormat="1" customHeight="1"/>
    <row r="8962" customFormat="1" customHeight="1"/>
    <row r="8963" customFormat="1" customHeight="1"/>
    <row r="8964" customFormat="1" customHeight="1"/>
    <row r="8965" customFormat="1" customHeight="1"/>
    <row r="8966" customFormat="1" customHeight="1"/>
    <row r="8967" customFormat="1" customHeight="1"/>
    <row r="8968" customFormat="1" customHeight="1"/>
    <row r="8969" customFormat="1" customHeight="1"/>
    <row r="8970" customFormat="1" customHeight="1"/>
    <row r="8971" customFormat="1" customHeight="1"/>
    <row r="8972" customFormat="1" customHeight="1"/>
    <row r="8973" customFormat="1" customHeight="1"/>
    <row r="8974" customFormat="1" customHeight="1"/>
    <row r="8975" customFormat="1" customHeight="1"/>
    <row r="8976" customFormat="1" customHeight="1"/>
    <row r="8977" customFormat="1" customHeight="1"/>
    <row r="8978" customFormat="1" customHeight="1"/>
    <row r="8979" customFormat="1" customHeight="1"/>
    <row r="8980" customFormat="1" customHeight="1"/>
    <row r="8981" customFormat="1" customHeight="1"/>
    <row r="8982" customFormat="1" customHeight="1"/>
    <row r="8983" customFormat="1" customHeight="1"/>
    <row r="8984" customFormat="1" customHeight="1"/>
    <row r="8985" customFormat="1" customHeight="1"/>
    <row r="8986" customFormat="1" customHeight="1"/>
    <row r="8987" customFormat="1" customHeight="1"/>
    <row r="8988" customFormat="1" customHeight="1"/>
    <row r="8989" customFormat="1" customHeight="1"/>
    <row r="8990" customFormat="1" customHeight="1"/>
    <row r="8991" customFormat="1" customHeight="1"/>
    <row r="8992" customFormat="1" customHeight="1"/>
    <row r="8993" customFormat="1" customHeight="1"/>
    <row r="8994" customFormat="1" customHeight="1"/>
    <row r="8995" customFormat="1" customHeight="1"/>
    <row r="8996" customFormat="1" customHeight="1"/>
    <row r="8997" customFormat="1" customHeight="1"/>
    <row r="8998" customFormat="1" customHeight="1"/>
    <row r="8999" customFormat="1" customHeight="1"/>
    <row r="9000" customFormat="1" customHeight="1"/>
    <row r="9001" customFormat="1" customHeight="1"/>
    <row r="9002" customFormat="1" customHeight="1"/>
    <row r="9003" customFormat="1" customHeight="1"/>
    <row r="9004" customFormat="1" customHeight="1"/>
    <row r="9005" customFormat="1" customHeight="1"/>
    <row r="9006" customFormat="1" customHeight="1"/>
    <row r="9007" customFormat="1" customHeight="1"/>
    <row r="9008" customFormat="1" customHeight="1"/>
    <row r="9009" customFormat="1" customHeight="1"/>
    <row r="9010" customFormat="1" customHeight="1"/>
    <row r="9011" customFormat="1" customHeight="1"/>
    <row r="9012" customFormat="1" customHeight="1"/>
    <row r="9013" customFormat="1" customHeight="1"/>
    <row r="9014" customFormat="1" customHeight="1"/>
    <row r="9015" customFormat="1" customHeight="1"/>
    <row r="9016" customFormat="1" customHeight="1"/>
    <row r="9017" customFormat="1" customHeight="1"/>
    <row r="9018" customFormat="1" customHeight="1"/>
    <row r="9019" customFormat="1" customHeight="1"/>
    <row r="9020" customFormat="1" customHeight="1"/>
    <row r="9021" customFormat="1" customHeight="1"/>
    <row r="9022" customFormat="1" customHeight="1"/>
    <row r="9023" customFormat="1" customHeight="1"/>
    <row r="9024" customFormat="1" customHeight="1"/>
    <row r="9025" customFormat="1" customHeight="1"/>
    <row r="9026" customFormat="1" customHeight="1"/>
    <row r="9027" customFormat="1" customHeight="1"/>
    <row r="9028" customFormat="1" customHeight="1"/>
    <row r="9029" customFormat="1" customHeight="1"/>
    <row r="9030" customFormat="1" customHeight="1"/>
    <row r="9031" customFormat="1" customHeight="1"/>
    <row r="9032" customFormat="1" customHeight="1"/>
    <row r="9033" customFormat="1" customHeight="1"/>
    <row r="9034" customFormat="1" customHeight="1"/>
    <row r="9035" customFormat="1" customHeight="1"/>
    <row r="9036" customFormat="1" customHeight="1"/>
    <row r="9037" customFormat="1" customHeight="1"/>
    <row r="9038" customFormat="1" customHeight="1"/>
    <row r="9039" customFormat="1" customHeight="1"/>
    <row r="9040" customFormat="1" customHeight="1"/>
    <row r="9041" customFormat="1" customHeight="1"/>
    <row r="9042" customFormat="1" customHeight="1"/>
    <row r="9043" customFormat="1" customHeight="1"/>
    <row r="9044" customFormat="1" customHeight="1"/>
    <row r="9045" customFormat="1" customHeight="1"/>
    <row r="9046" customFormat="1" customHeight="1"/>
    <row r="9047" customFormat="1" customHeight="1"/>
    <row r="9048" customFormat="1" customHeight="1"/>
    <row r="9049" customFormat="1" customHeight="1"/>
    <row r="9050" customFormat="1" customHeight="1"/>
    <row r="9051" customFormat="1" customHeight="1"/>
    <row r="9052" customFormat="1" customHeight="1"/>
    <row r="9053" customFormat="1" customHeight="1"/>
    <row r="9054" customFormat="1" customHeight="1"/>
    <row r="9055" customFormat="1" customHeight="1"/>
    <row r="9056" customFormat="1" customHeight="1"/>
    <row r="9057" customFormat="1" customHeight="1"/>
    <row r="9058" customFormat="1" customHeight="1"/>
    <row r="9059" customFormat="1" customHeight="1"/>
    <row r="9060" customFormat="1" customHeight="1"/>
    <row r="9061" customFormat="1" customHeight="1"/>
    <row r="9062" customFormat="1" customHeight="1"/>
    <row r="9063" customFormat="1" customHeight="1"/>
    <row r="9064" customFormat="1" customHeight="1"/>
    <row r="9065" customFormat="1" customHeight="1"/>
    <row r="9066" customFormat="1" customHeight="1"/>
    <row r="9067" customFormat="1" customHeight="1"/>
    <row r="9068" customFormat="1" customHeight="1"/>
    <row r="9069" customFormat="1" customHeight="1"/>
    <row r="9070" customFormat="1" customHeight="1"/>
    <row r="9071" customFormat="1" customHeight="1"/>
    <row r="9072" customFormat="1" customHeight="1"/>
    <row r="9073" customFormat="1" customHeight="1"/>
    <row r="9074" customFormat="1" customHeight="1"/>
    <row r="9075" customFormat="1" customHeight="1"/>
    <row r="9076" customFormat="1" customHeight="1"/>
    <row r="9077" customFormat="1" customHeight="1"/>
    <row r="9078" customFormat="1" customHeight="1"/>
    <row r="9079" customFormat="1" customHeight="1"/>
    <row r="9080" customFormat="1" customHeight="1"/>
    <row r="9081" customFormat="1" customHeight="1"/>
    <row r="9082" customFormat="1" customHeight="1"/>
    <row r="9083" customFormat="1" customHeight="1"/>
    <row r="9084" customFormat="1" customHeight="1"/>
    <row r="9085" customFormat="1" customHeight="1"/>
    <row r="9086" customFormat="1" customHeight="1"/>
    <row r="9087" customFormat="1" customHeight="1"/>
    <row r="9088" customFormat="1" customHeight="1"/>
    <row r="9089" customFormat="1" customHeight="1"/>
    <row r="9090" customFormat="1" customHeight="1"/>
    <row r="9091" customFormat="1" customHeight="1"/>
    <row r="9092" customFormat="1" customHeight="1"/>
    <row r="9093" customFormat="1" customHeight="1"/>
    <row r="9094" customFormat="1" customHeight="1"/>
    <row r="9095" customFormat="1" customHeight="1"/>
    <row r="9096" customFormat="1" customHeight="1"/>
    <row r="9097" customFormat="1" customHeight="1"/>
    <row r="9098" customFormat="1" customHeight="1"/>
    <row r="9099" customFormat="1" customHeight="1"/>
    <row r="9100" customFormat="1" customHeight="1"/>
    <row r="9101" customFormat="1" customHeight="1"/>
    <row r="9102" customFormat="1" customHeight="1"/>
    <row r="9103" customFormat="1" customHeight="1"/>
    <row r="9104" customFormat="1" customHeight="1"/>
    <row r="9105" customFormat="1" customHeight="1"/>
    <row r="9106" customFormat="1" customHeight="1"/>
    <row r="9107" customFormat="1" customHeight="1"/>
    <row r="9108" customFormat="1" customHeight="1"/>
    <row r="9109" customFormat="1" customHeight="1"/>
    <row r="9110" customFormat="1" customHeight="1"/>
    <row r="9111" customFormat="1" customHeight="1"/>
    <row r="9112" customFormat="1" customHeight="1"/>
    <row r="9113" customFormat="1" customHeight="1"/>
    <row r="9114" customFormat="1" customHeight="1"/>
    <row r="9115" customFormat="1" customHeight="1"/>
    <row r="9116" customFormat="1" customHeight="1"/>
    <row r="9117" customFormat="1" customHeight="1"/>
    <row r="9118" customFormat="1" customHeight="1"/>
    <row r="9119" customFormat="1" customHeight="1"/>
    <row r="9120" customFormat="1" customHeight="1"/>
    <row r="9121" customFormat="1" customHeight="1"/>
    <row r="9122" customFormat="1" customHeight="1"/>
    <row r="9123" customFormat="1" customHeight="1"/>
    <row r="9124" customFormat="1" customHeight="1"/>
    <row r="9125" customFormat="1" customHeight="1"/>
    <row r="9126" customFormat="1" customHeight="1"/>
    <row r="9127" customFormat="1" customHeight="1"/>
    <row r="9128" customFormat="1" customHeight="1"/>
    <row r="9129" customFormat="1" customHeight="1"/>
    <row r="9130" customFormat="1" customHeight="1"/>
    <row r="9131" customFormat="1" customHeight="1"/>
    <row r="9132" customFormat="1" customHeight="1"/>
    <row r="9133" customFormat="1" customHeight="1"/>
    <row r="9134" customFormat="1" customHeight="1"/>
    <row r="9135" customFormat="1" customHeight="1"/>
    <row r="9136" customFormat="1" customHeight="1"/>
    <row r="9137" customFormat="1" customHeight="1"/>
    <row r="9138" customFormat="1" customHeight="1"/>
    <row r="9139" customFormat="1" customHeight="1"/>
    <row r="9140" customFormat="1" customHeight="1"/>
    <row r="9141" customFormat="1" customHeight="1"/>
    <row r="9142" customFormat="1" customHeight="1"/>
    <row r="9143" customFormat="1" customHeight="1"/>
    <row r="9144" customFormat="1" customHeight="1"/>
    <row r="9145" customFormat="1" customHeight="1"/>
    <row r="9146" customFormat="1" customHeight="1"/>
    <row r="9147" customFormat="1" customHeight="1"/>
    <row r="9148" customFormat="1" customHeight="1"/>
    <row r="9149" customFormat="1" customHeight="1"/>
    <row r="9150" customFormat="1" customHeight="1"/>
    <row r="9151" customFormat="1" customHeight="1"/>
    <row r="9152" customFormat="1" customHeight="1"/>
    <row r="9153" customFormat="1" customHeight="1"/>
    <row r="9154" customFormat="1" customHeight="1"/>
    <row r="9155" customFormat="1" customHeight="1"/>
    <row r="9156" customFormat="1" customHeight="1"/>
    <row r="9157" customFormat="1" customHeight="1"/>
    <row r="9158" customFormat="1" customHeight="1"/>
    <row r="9159" customFormat="1" customHeight="1"/>
    <row r="9160" customFormat="1" customHeight="1"/>
    <row r="9161" customFormat="1" customHeight="1"/>
    <row r="9162" customFormat="1" customHeight="1"/>
    <row r="9163" customFormat="1" customHeight="1"/>
    <row r="9164" customFormat="1" customHeight="1"/>
    <row r="9165" customFormat="1" customHeight="1"/>
    <row r="9166" customFormat="1" customHeight="1"/>
    <row r="9167" customFormat="1" customHeight="1"/>
    <row r="9168" customFormat="1" customHeight="1"/>
    <row r="9169" customFormat="1" customHeight="1"/>
    <row r="9170" customFormat="1" customHeight="1"/>
    <row r="9171" customFormat="1" customHeight="1"/>
    <row r="9172" customFormat="1" customHeight="1"/>
    <row r="9173" customFormat="1" customHeight="1"/>
    <row r="9174" customFormat="1" customHeight="1"/>
    <row r="9175" customFormat="1" customHeight="1"/>
    <row r="9176" customFormat="1" customHeight="1"/>
    <row r="9177" customFormat="1" customHeight="1"/>
    <row r="9178" customFormat="1" customHeight="1"/>
    <row r="9179" customFormat="1" customHeight="1"/>
    <row r="9180" customFormat="1" customHeight="1"/>
    <row r="9181" customFormat="1" customHeight="1"/>
    <row r="9182" customFormat="1" customHeight="1"/>
    <row r="9183" customFormat="1" customHeight="1"/>
    <row r="9184" customFormat="1" customHeight="1"/>
    <row r="9185" customFormat="1" customHeight="1"/>
    <row r="9186" customFormat="1" customHeight="1"/>
    <row r="9187" customFormat="1" customHeight="1"/>
    <row r="9188" customFormat="1" customHeight="1"/>
    <row r="9189" customFormat="1" customHeight="1"/>
    <row r="9190" customFormat="1" customHeight="1"/>
    <row r="9191" customFormat="1" customHeight="1"/>
    <row r="9192" customFormat="1" customHeight="1"/>
    <row r="9193" customFormat="1" customHeight="1"/>
    <row r="9194" customFormat="1" customHeight="1"/>
    <row r="9195" customFormat="1" customHeight="1"/>
    <row r="9196" customFormat="1" customHeight="1"/>
    <row r="9197" customFormat="1" customHeight="1"/>
    <row r="9198" customFormat="1" customHeight="1"/>
    <row r="9199" customFormat="1" customHeight="1"/>
    <row r="9200" customFormat="1" customHeight="1"/>
    <row r="9201" customFormat="1" customHeight="1"/>
    <row r="9202" customFormat="1" customHeight="1"/>
    <row r="9203" customFormat="1" customHeight="1"/>
    <row r="9204" customFormat="1" customHeight="1"/>
    <row r="9205" customFormat="1" customHeight="1"/>
    <row r="9206" customFormat="1" customHeight="1"/>
    <row r="9207" customFormat="1" customHeight="1"/>
    <row r="9208" customFormat="1" customHeight="1"/>
    <row r="9209" customFormat="1" customHeight="1"/>
    <row r="9210" customFormat="1" customHeight="1"/>
    <row r="9211" customFormat="1" customHeight="1"/>
    <row r="9212" customFormat="1" customHeight="1"/>
    <row r="9213" customFormat="1" customHeight="1"/>
    <row r="9214" customFormat="1" customHeight="1"/>
    <row r="9215" customFormat="1" customHeight="1"/>
    <row r="9216" customFormat="1" customHeight="1"/>
    <row r="9217" customFormat="1" customHeight="1"/>
    <row r="9218" customFormat="1" customHeight="1"/>
    <row r="9219" customFormat="1" customHeight="1"/>
    <row r="9220" customFormat="1" customHeight="1"/>
    <row r="9221" customFormat="1" customHeight="1"/>
    <row r="9222" customFormat="1" customHeight="1"/>
    <row r="9223" customFormat="1" customHeight="1"/>
    <row r="9224" customFormat="1" customHeight="1"/>
    <row r="9225" customFormat="1" customHeight="1"/>
    <row r="9226" customFormat="1" customHeight="1"/>
    <row r="9227" customFormat="1" customHeight="1"/>
    <row r="9228" customFormat="1" customHeight="1"/>
    <row r="9229" customFormat="1" customHeight="1"/>
    <row r="9230" customFormat="1" customHeight="1"/>
    <row r="9231" customFormat="1" customHeight="1"/>
    <row r="9232" customFormat="1" customHeight="1"/>
    <row r="9233" customFormat="1" customHeight="1"/>
    <row r="9234" customFormat="1" customHeight="1"/>
    <row r="9235" customFormat="1" customHeight="1"/>
    <row r="9236" customFormat="1" customHeight="1"/>
    <row r="9237" customFormat="1" customHeight="1"/>
    <row r="9238" customFormat="1" customHeight="1"/>
    <row r="9239" customFormat="1" customHeight="1"/>
    <row r="9240" customFormat="1" customHeight="1"/>
    <row r="9241" customFormat="1" customHeight="1"/>
    <row r="9242" customFormat="1" customHeight="1"/>
    <row r="9243" customFormat="1" customHeight="1"/>
    <row r="9244" customFormat="1" customHeight="1"/>
    <row r="9245" customFormat="1" customHeight="1"/>
    <row r="9246" customFormat="1" customHeight="1"/>
    <row r="9247" customFormat="1" customHeight="1"/>
    <row r="9248" customFormat="1" customHeight="1"/>
    <row r="9249" customFormat="1" customHeight="1"/>
    <row r="9250" customFormat="1" customHeight="1"/>
    <row r="9251" customFormat="1" customHeight="1"/>
    <row r="9252" customFormat="1" customHeight="1"/>
    <row r="9253" customFormat="1" customHeight="1"/>
    <row r="9254" customFormat="1" customHeight="1"/>
    <row r="9255" customFormat="1" customHeight="1"/>
    <row r="9256" customFormat="1" customHeight="1"/>
    <row r="9257" customFormat="1" customHeight="1"/>
    <row r="9258" customFormat="1" customHeight="1"/>
    <row r="9259" customFormat="1" customHeight="1"/>
    <row r="9260" customFormat="1" customHeight="1"/>
    <row r="9261" customFormat="1" customHeight="1"/>
    <row r="9262" customFormat="1" customHeight="1"/>
    <row r="9263" customFormat="1" customHeight="1"/>
    <row r="9264" customFormat="1" customHeight="1"/>
    <row r="9265" customFormat="1" customHeight="1"/>
    <row r="9266" customFormat="1" customHeight="1"/>
    <row r="9267" customFormat="1" customHeight="1"/>
    <row r="9268" customFormat="1" customHeight="1"/>
    <row r="9269" customFormat="1" customHeight="1"/>
    <row r="9270" customFormat="1" customHeight="1"/>
    <row r="9271" customFormat="1" customHeight="1"/>
    <row r="9272" customFormat="1" customHeight="1"/>
    <row r="9273" customFormat="1" customHeight="1"/>
    <row r="9274" customFormat="1" customHeight="1"/>
    <row r="9275" customFormat="1" customHeight="1"/>
    <row r="9276" customFormat="1" customHeight="1"/>
    <row r="9277" customFormat="1" customHeight="1"/>
    <row r="9278" customFormat="1" customHeight="1"/>
    <row r="9279" customFormat="1" customHeight="1"/>
    <row r="9280" customFormat="1" customHeight="1"/>
    <row r="9281" customFormat="1" customHeight="1"/>
    <row r="9282" customFormat="1" customHeight="1"/>
    <row r="9283" customFormat="1" customHeight="1"/>
    <row r="9284" customFormat="1" customHeight="1"/>
    <row r="9285" customFormat="1" customHeight="1"/>
    <row r="9286" customFormat="1" customHeight="1"/>
    <row r="9287" customFormat="1" customHeight="1"/>
    <row r="9288" customFormat="1" customHeight="1"/>
    <row r="9289" customFormat="1" customHeight="1"/>
    <row r="9290" customFormat="1" customHeight="1"/>
    <row r="9291" customFormat="1" customHeight="1"/>
    <row r="9292" customFormat="1" customHeight="1"/>
    <row r="9293" customFormat="1" customHeight="1"/>
    <row r="9294" customFormat="1" customHeight="1"/>
    <row r="9295" customFormat="1" customHeight="1"/>
    <row r="9296" customFormat="1" customHeight="1"/>
    <row r="9297" customFormat="1" customHeight="1"/>
    <row r="9298" customFormat="1" customHeight="1"/>
    <row r="9299" customFormat="1" customHeight="1"/>
    <row r="9300" customFormat="1" customHeight="1"/>
    <row r="9301" customFormat="1" customHeight="1"/>
    <row r="9302" customFormat="1" customHeight="1"/>
    <row r="9303" customFormat="1" customHeight="1"/>
    <row r="9304" customFormat="1" customHeight="1"/>
    <row r="9305" customFormat="1" customHeight="1"/>
    <row r="9306" customFormat="1" customHeight="1"/>
    <row r="9307" customFormat="1" customHeight="1"/>
    <row r="9308" customFormat="1" customHeight="1"/>
    <row r="9309" customFormat="1" customHeight="1"/>
    <row r="9310" customFormat="1" customHeight="1"/>
    <row r="9311" customFormat="1" customHeight="1"/>
    <row r="9312" customFormat="1" customHeight="1"/>
    <row r="9313" customFormat="1" customHeight="1"/>
    <row r="9314" customFormat="1" customHeight="1"/>
    <row r="9315" customFormat="1" customHeight="1"/>
    <row r="9316" customFormat="1" customHeight="1"/>
    <row r="9317" customFormat="1" customHeight="1"/>
    <row r="9318" customFormat="1" customHeight="1"/>
    <row r="9319" customFormat="1" customHeight="1"/>
    <row r="9320" customFormat="1" customHeight="1"/>
    <row r="9321" customFormat="1" customHeight="1"/>
    <row r="9322" customFormat="1" customHeight="1"/>
    <row r="9323" customFormat="1" customHeight="1"/>
    <row r="9324" customFormat="1" customHeight="1"/>
    <row r="9325" customFormat="1" customHeight="1"/>
    <row r="9326" customFormat="1" customHeight="1"/>
    <row r="9327" customFormat="1" customHeight="1"/>
    <row r="9328" customFormat="1" customHeight="1"/>
    <row r="9329" customFormat="1" customHeight="1"/>
    <row r="9330" customFormat="1" customHeight="1"/>
    <row r="9331" customFormat="1" customHeight="1"/>
    <row r="9332" customFormat="1" customHeight="1"/>
    <row r="9333" customFormat="1" customHeight="1"/>
    <row r="9334" customFormat="1" customHeight="1"/>
    <row r="9335" customFormat="1" customHeight="1"/>
    <row r="9336" customFormat="1" customHeight="1"/>
    <row r="9337" customFormat="1" customHeight="1"/>
    <row r="9338" customFormat="1" customHeight="1"/>
    <row r="9339" customFormat="1" customHeight="1"/>
    <row r="9340" customFormat="1" customHeight="1"/>
    <row r="9341" customFormat="1" customHeight="1"/>
    <row r="9342" customFormat="1" customHeight="1"/>
    <row r="9343" customFormat="1" customHeight="1"/>
    <row r="9344" customFormat="1" customHeight="1"/>
    <row r="9345" customFormat="1" customHeight="1"/>
    <row r="9346" customFormat="1" customHeight="1"/>
    <row r="9347" customFormat="1" customHeight="1"/>
    <row r="9348" customFormat="1" customHeight="1"/>
    <row r="9349" customFormat="1" customHeight="1"/>
    <row r="9350" customFormat="1" customHeight="1"/>
    <row r="9351" customFormat="1" customHeight="1"/>
    <row r="9352" customFormat="1" customHeight="1"/>
    <row r="9353" customFormat="1" customHeight="1"/>
    <row r="9354" customFormat="1" customHeight="1"/>
    <row r="9355" customFormat="1" customHeight="1"/>
    <row r="9356" customFormat="1" customHeight="1"/>
    <row r="9357" customFormat="1" customHeight="1"/>
    <row r="9358" customFormat="1" customHeight="1"/>
    <row r="9359" customFormat="1" customHeight="1"/>
    <row r="9360" customFormat="1" customHeight="1"/>
    <row r="9361" customFormat="1" customHeight="1"/>
    <row r="9362" customFormat="1" customHeight="1"/>
    <row r="9363" customFormat="1" customHeight="1"/>
    <row r="9364" customFormat="1" customHeight="1"/>
    <row r="9365" customFormat="1" customHeight="1"/>
    <row r="9366" customFormat="1" customHeight="1"/>
    <row r="9367" customFormat="1" customHeight="1"/>
    <row r="9368" customFormat="1" customHeight="1"/>
    <row r="9369" customFormat="1" customHeight="1"/>
    <row r="9370" customFormat="1" customHeight="1"/>
    <row r="9371" customFormat="1" customHeight="1"/>
    <row r="9372" customFormat="1" customHeight="1"/>
    <row r="9373" customFormat="1" customHeight="1"/>
    <row r="9374" customFormat="1" customHeight="1"/>
    <row r="9375" customFormat="1" customHeight="1"/>
    <row r="9376" customFormat="1" customHeight="1"/>
    <row r="9377" customFormat="1" customHeight="1"/>
    <row r="9378" customFormat="1" customHeight="1"/>
    <row r="9379" customFormat="1" customHeight="1"/>
    <row r="9380" customFormat="1" customHeight="1"/>
    <row r="9381" customFormat="1" customHeight="1"/>
    <row r="9382" customFormat="1" customHeight="1"/>
    <row r="9383" customFormat="1" customHeight="1"/>
    <row r="9384" customFormat="1" customHeight="1"/>
    <row r="9385" customFormat="1" customHeight="1"/>
    <row r="9386" customFormat="1" customHeight="1"/>
    <row r="9387" customFormat="1" customHeight="1"/>
    <row r="9388" customFormat="1" customHeight="1"/>
    <row r="9389" customFormat="1" customHeight="1"/>
    <row r="9390" customFormat="1" customHeight="1"/>
    <row r="9391" customFormat="1" customHeight="1"/>
    <row r="9392" customFormat="1" customHeight="1"/>
    <row r="9393" customFormat="1" customHeight="1"/>
    <row r="9394" customFormat="1" customHeight="1"/>
    <row r="9395" customFormat="1" customHeight="1"/>
    <row r="9396" customFormat="1" customHeight="1"/>
    <row r="9397" customFormat="1" customHeight="1"/>
    <row r="9398" customFormat="1" customHeight="1"/>
    <row r="9399" customFormat="1" customHeight="1"/>
    <row r="9400" customFormat="1" customHeight="1"/>
    <row r="9401" customFormat="1" customHeight="1"/>
    <row r="9402" customFormat="1" customHeight="1"/>
    <row r="9403" customFormat="1" customHeight="1"/>
    <row r="9404" customFormat="1" customHeight="1"/>
    <row r="9405" customFormat="1" customHeight="1"/>
    <row r="9406" customFormat="1" customHeight="1"/>
    <row r="9407" customFormat="1" customHeight="1"/>
    <row r="9408" customFormat="1" customHeight="1"/>
    <row r="9409" customFormat="1" customHeight="1"/>
    <row r="9410" customFormat="1" customHeight="1"/>
    <row r="9411" customFormat="1" customHeight="1"/>
    <row r="9412" customFormat="1" customHeight="1"/>
    <row r="9413" customFormat="1" customHeight="1"/>
    <row r="9414" customFormat="1" customHeight="1"/>
    <row r="9415" customFormat="1" customHeight="1"/>
    <row r="9416" customFormat="1" customHeight="1"/>
    <row r="9417" customFormat="1" customHeight="1"/>
    <row r="9418" customFormat="1" customHeight="1"/>
    <row r="9419" customFormat="1" customHeight="1"/>
    <row r="9420" customFormat="1" customHeight="1"/>
    <row r="9421" customFormat="1" customHeight="1"/>
    <row r="9422" customFormat="1" customHeight="1"/>
    <row r="9423" customFormat="1" customHeight="1"/>
    <row r="9424" customFormat="1" customHeight="1"/>
    <row r="9425" customFormat="1" customHeight="1"/>
    <row r="9426" customFormat="1" customHeight="1"/>
    <row r="9427" customFormat="1" customHeight="1"/>
    <row r="9428" customFormat="1" customHeight="1"/>
    <row r="9429" customFormat="1" customHeight="1"/>
    <row r="9430" customFormat="1" customHeight="1"/>
    <row r="9431" customFormat="1" customHeight="1"/>
    <row r="9432" customFormat="1" customHeight="1"/>
    <row r="9433" customFormat="1" customHeight="1"/>
    <row r="9434" customFormat="1" customHeight="1"/>
    <row r="9435" customFormat="1" customHeight="1"/>
    <row r="9436" customFormat="1" customHeight="1"/>
    <row r="9437" customFormat="1" customHeight="1"/>
    <row r="9438" customFormat="1" customHeight="1"/>
    <row r="9439" customFormat="1" customHeight="1"/>
    <row r="9440" customFormat="1" customHeight="1"/>
    <row r="9441" customFormat="1" customHeight="1"/>
    <row r="9442" customFormat="1" customHeight="1"/>
    <row r="9443" customFormat="1" customHeight="1"/>
    <row r="9444" customFormat="1" customHeight="1"/>
    <row r="9445" customFormat="1" customHeight="1"/>
    <row r="9446" customFormat="1" customHeight="1"/>
    <row r="9447" customFormat="1" customHeight="1"/>
    <row r="9448" customFormat="1" customHeight="1"/>
    <row r="9449" customFormat="1" customHeight="1"/>
    <row r="9450" customFormat="1" customHeight="1"/>
    <row r="9451" customFormat="1" customHeight="1"/>
    <row r="9452" customFormat="1" customHeight="1"/>
    <row r="9453" customFormat="1" customHeight="1"/>
    <row r="9454" customFormat="1" customHeight="1"/>
    <row r="9455" customFormat="1" customHeight="1"/>
    <row r="9456" customFormat="1" customHeight="1"/>
    <row r="9457" customFormat="1" customHeight="1"/>
    <row r="9458" customFormat="1" customHeight="1"/>
    <row r="9459" customFormat="1" customHeight="1"/>
    <row r="9460" customFormat="1" customHeight="1"/>
    <row r="9461" customFormat="1" customHeight="1"/>
    <row r="9462" customFormat="1" customHeight="1"/>
    <row r="9463" customFormat="1" customHeight="1"/>
    <row r="9464" customFormat="1" customHeight="1"/>
    <row r="9465" customFormat="1" customHeight="1"/>
    <row r="9466" customFormat="1" customHeight="1"/>
    <row r="9467" customFormat="1" customHeight="1"/>
    <row r="9468" customFormat="1" customHeight="1"/>
    <row r="9469" customFormat="1" customHeight="1"/>
    <row r="9470" customFormat="1" customHeight="1"/>
    <row r="9471" customFormat="1" customHeight="1"/>
    <row r="9472" customFormat="1" customHeight="1"/>
    <row r="9473" customFormat="1" customHeight="1"/>
    <row r="9474" customFormat="1" customHeight="1"/>
    <row r="9475" customFormat="1" customHeight="1"/>
    <row r="9476" customFormat="1" customHeight="1"/>
    <row r="9477" customFormat="1" customHeight="1"/>
    <row r="9478" customFormat="1" customHeight="1"/>
    <row r="9479" customFormat="1" customHeight="1"/>
    <row r="9480" customFormat="1" customHeight="1"/>
    <row r="9481" customFormat="1" customHeight="1"/>
    <row r="9482" customFormat="1" customHeight="1"/>
    <row r="9483" customFormat="1" customHeight="1"/>
    <row r="9484" customFormat="1" customHeight="1"/>
    <row r="9485" customFormat="1" customHeight="1"/>
    <row r="9486" customFormat="1" customHeight="1"/>
    <row r="9487" customFormat="1" customHeight="1"/>
    <row r="9488" customFormat="1" customHeight="1"/>
    <row r="9489" customFormat="1" customHeight="1"/>
    <row r="9490" customFormat="1" customHeight="1"/>
    <row r="9491" customFormat="1" customHeight="1"/>
    <row r="9492" customFormat="1" customHeight="1"/>
    <row r="9493" customFormat="1" customHeight="1"/>
    <row r="9494" customFormat="1" customHeight="1"/>
    <row r="9495" customFormat="1" customHeight="1"/>
    <row r="9496" customFormat="1" customHeight="1"/>
    <row r="9497" customFormat="1" customHeight="1"/>
    <row r="9498" customFormat="1" customHeight="1"/>
    <row r="9499" customFormat="1" customHeight="1"/>
    <row r="9500" customFormat="1" customHeight="1"/>
    <row r="9501" customFormat="1" customHeight="1"/>
    <row r="9502" customFormat="1" customHeight="1"/>
    <row r="9503" customFormat="1" customHeight="1"/>
    <row r="9504" customFormat="1" customHeight="1"/>
    <row r="9505" customFormat="1" customHeight="1"/>
    <row r="9506" customFormat="1" customHeight="1"/>
    <row r="9507" customFormat="1" customHeight="1"/>
    <row r="9508" customFormat="1" customHeight="1"/>
    <row r="9509" customFormat="1" customHeight="1"/>
    <row r="9510" customFormat="1" customHeight="1"/>
    <row r="9511" customFormat="1" customHeight="1"/>
    <row r="9512" customFormat="1" customHeight="1"/>
    <row r="9513" customFormat="1" customHeight="1"/>
    <row r="9514" customFormat="1" customHeight="1"/>
    <row r="9515" customFormat="1" customHeight="1"/>
    <row r="9516" customFormat="1" customHeight="1"/>
    <row r="9517" customFormat="1" customHeight="1"/>
    <row r="9518" customFormat="1" customHeight="1"/>
    <row r="9519" customFormat="1" customHeight="1"/>
    <row r="9520" customFormat="1" customHeight="1"/>
    <row r="9521" customFormat="1" customHeight="1"/>
    <row r="9522" customFormat="1" customHeight="1"/>
    <row r="9523" customFormat="1" customHeight="1"/>
    <row r="9524" customFormat="1" customHeight="1"/>
    <row r="9525" customFormat="1" customHeight="1"/>
    <row r="9526" customFormat="1" customHeight="1"/>
    <row r="9527" customFormat="1" customHeight="1"/>
    <row r="9528" customFormat="1" customHeight="1"/>
    <row r="9529" customFormat="1" customHeight="1"/>
    <row r="9530" customFormat="1" customHeight="1"/>
    <row r="9531" customFormat="1" customHeight="1"/>
    <row r="9532" customFormat="1" customHeight="1"/>
    <row r="9533" customFormat="1" customHeight="1"/>
    <row r="9534" customFormat="1" customHeight="1"/>
    <row r="9535" customFormat="1" customHeight="1"/>
    <row r="9536" customFormat="1" customHeight="1"/>
    <row r="9537" customFormat="1" customHeight="1"/>
    <row r="9538" customFormat="1" customHeight="1"/>
    <row r="9539" customFormat="1" customHeight="1"/>
    <row r="9540" customFormat="1" customHeight="1"/>
    <row r="9541" customFormat="1" customHeight="1"/>
    <row r="9542" customFormat="1" customHeight="1"/>
    <row r="9543" customFormat="1" customHeight="1"/>
    <row r="9544" customFormat="1" customHeight="1"/>
    <row r="9545" customFormat="1" customHeight="1"/>
    <row r="9546" customFormat="1" customHeight="1"/>
    <row r="9547" customFormat="1" customHeight="1"/>
    <row r="9548" customFormat="1" customHeight="1"/>
    <row r="9549" customFormat="1" customHeight="1"/>
    <row r="9550" customFormat="1" customHeight="1"/>
    <row r="9551" customFormat="1" customHeight="1"/>
    <row r="9552" customFormat="1" customHeight="1"/>
    <row r="9553" customFormat="1" customHeight="1"/>
    <row r="9554" customFormat="1" customHeight="1"/>
    <row r="9555" customFormat="1" customHeight="1"/>
    <row r="9556" customFormat="1" customHeight="1"/>
    <row r="9557" customFormat="1" customHeight="1"/>
    <row r="9558" customFormat="1" customHeight="1"/>
    <row r="9559" customFormat="1" customHeight="1"/>
    <row r="9560" customFormat="1" customHeight="1"/>
    <row r="9561" customFormat="1" customHeight="1"/>
    <row r="9562" customFormat="1" customHeight="1"/>
    <row r="9563" customFormat="1" customHeight="1"/>
    <row r="9564" customFormat="1" customHeight="1"/>
    <row r="9565" customFormat="1" customHeight="1"/>
    <row r="9566" customFormat="1" customHeight="1"/>
    <row r="9567" customFormat="1" customHeight="1"/>
    <row r="9568" customFormat="1" customHeight="1"/>
    <row r="9569" customFormat="1" customHeight="1"/>
    <row r="9570" customFormat="1" customHeight="1"/>
    <row r="9571" customFormat="1" customHeight="1"/>
    <row r="9572" customFormat="1" customHeight="1"/>
    <row r="9573" customFormat="1" customHeight="1"/>
    <row r="9574" customFormat="1" customHeight="1"/>
    <row r="9575" customFormat="1" customHeight="1"/>
    <row r="9576" customFormat="1" customHeight="1"/>
    <row r="9577" customFormat="1" customHeight="1"/>
    <row r="9578" customFormat="1" customHeight="1"/>
    <row r="9579" customFormat="1" customHeight="1"/>
    <row r="9580" customFormat="1" customHeight="1"/>
    <row r="9581" customFormat="1" customHeight="1"/>
    <row r="9582" customFormat="1" customHeight="1"/>
    <row r="9583" customFormat="1" customHeight="1"/>
    <row r="9584" customFormat="1" customHeight="1"/>
    <row r="9585" customFormat="1" customHeight="1"/>
    <row r="9586" customFormat="1" customHeight="1"/>
    <row r="9587" customFormat="1" customHeight="1"/>
    <row r="9588" customFormat="1" customHeight="1"/>
    <row r="9589" customFormat="1" customHeight="1"/>
    <row r="9590" customFormat="1" customHeight="1"/>
    <row r="9591" customFormat="1" customHeight="1"/>
    <row r="9592" customFormat="1" customHeight="1"/>
    <row r="9593" customFormat="1" customHeight="1"/>
    <row r="9594" customFormat="1" customHeight="1"/>
    <row r="9595" customFormat="1" customHeight="1"/>
    <row r="9596" customFormat="1" customHeight="1"/>
    <row r="9597" customFormat="1" customHeight="1"/>
    <row r="9598" customFormat="1" customHeight="1"/>
    <row r="9599" customFormat="1" customHeight="1"/>
    <row r="9600" customFormat="1" customHeight="1"/>
    <row r="9601" customFormat="1" customHeight="1"/>
    <row r="9602" customFormat="1" customHeight="1"/>
    <row r="9603" customFormat="1" customHeight="1"/>
    <row r="9604" customFormat="1" customHeight="1"/>
    <row r="9605" customFormat="1" customHeight="1"/>
    <row r="9606" customFormat="1" customHeight="1"/>
    <row r="9607" customFormat="1" customHeight="1"/>
    <row r="9608" customFormat="1" customHeight="1"/>
    <row r="9609" customFormat="1" customHeight="1"/>
    <row r="9610" customFormat="1" customHeight="1"/>
    <row r="9611" customFormat="1" customHeight="1"/>
    <row r="9612" customFormat="1" customHeight="1"/>
    <row r="9613" customFormat="1" customHeight="1"/>
    <row r="9614" customFormat="1" customHeight="1"/>
    <row r="9615" customFormat="1" customHeight="1"/>
    <row r="9616" customFormat="1" customHeight="1"/>
    <row r="9617" customFormat="1" customHeight="1"/>
    <row r="9618" customFormat="1" customHeight="1"/>
    <row r="9619" customFormat="1" customHeight="1"/>
    <row r="9620" customFormat="1" customHeight="1"/>
    <row r="9621" customFormat="1" customHeight="1"/>
    <row r="9622" customFormat="1" customHeight="1"/>
    <row r="9623" customFormat="1" customHeight="1"/>
    <row r="9624" customFormat="1" customHeight="1"/>
    <row r="9625" customFormat="1" customHeight="1"/>
    <row r="9626" customFormat="1" customHeight="1"/>
    <row r="9627" customFormat="1" customHeight="1"/>
    <row r="9628" customFormat="1" customHeight="1"/>
    <row r="9629" customFormat="1" customHeight="1"/>
    <row r="9630" customFormat="1" customHeight="1"/>
    <row r="9631" customFormat="1" customHeight="1"/>
    <row r="9632" customFormat="1" customHeight="1"/>
    <row r="9633" customFormat="1" customHeight="1"/>
    <row r="9634" customFormat="1" customHeight="1"/>
    <row r="9635" customFormat="1" customHeight="1"/>
    <row r="9636" customFormat="1" customHeight="1"/>
    <row r="9637" customFormat="1" customHeight="1"/>
    <row r="9638" customFormat="1" customHeight="1"/>
    <row r="9639" customFormat="1" customHeight="1"/>
    <row r="9640" customFormat="1" customHeight="1"/>
    <row r="9641" customFormat="1" customHeight="1"/>
    <row r="9642" customFormat="1" customHeight="1"/>
    <row r="9643" customFormat="1" customHeight="1"/>
    <row r="9644" customFormat="1" customHeight="1"/>
    <row r="9645" customFormat="1" customHeight="1"/>
    <row r="9646" customFormat="1" customHeight="1"/>
    <row r="9647" customFormat="1" customHeight="1"/>
    <row r="9648" customFormat="1" customHeight="1"/>
    <row r="9649" customFormat="1" customHeight="1"/>
    <row r="9650" customFormat="1" customHeight="1"/>
    <row r="9651" customFormat="1" customHeight="1"/>
    <row r="9652" customFormat="1" customHeight="1"/>
    <row r="9653" customFormat="1" customHeight="1"/>
    <row r="9654" customFormat="1" customHeight="1"/>
    <row r="9655" customFormat="1" customHeight="1"/>
    <row r="9656" customFormat="1" customHeight="1"/>
    <row r="9657" customFormat="1" customHeight="1"/>
    <row r="9658" customFormat="1" customHeight="1"/>
    <row r="9659" customFormat="1" customHeight="1"/>
    <row r="9660" customFormat="1" customHeight="1"/>
    <row r="9661" customFormat="1" customHeight="1"/>
    <row r="9662" customFormat="1" customHeight="1"/>
    <row r="9663" customFormat="1" customHeight="1"/>
    <row r="9664" customFormat="1" customHeight="1"/>
    <row r="9665" customFormat="1" customHeight="1"/>
    <row r="9666" customFormat="1" customHeight="1"/>
    <row r="9667" customFormat="1" customHeight="1"/>
    <row r="9668" customFormat="1" customHeight="1"/>
    <row r="9669" customFormat="1" customHeight="1"/>
    <row r="9670" customFormat="1" customHeight="1"/>
    <row r="9671" customFormat="1" customHeight="1"/>
    <row r="9672" customFormat="1" customHeight="1"/>
    <row r="9673" customFormat="1" customHeight="1"/>
    <row r="9674" customFormat="1" customHeight="1"/>
    <row r="9675" customFormat="1" customHeight="1"/>
    <row r="9676" customFormat="1" customHeight="1"/>
    <row r="9677" customFormat="1" customHeight="1"/>
    <row r="9678" customFormat="1" customHeight="1"/>
    <row r="9679" customFormat="1" customHeight="1"/>
    <row r="9680" customFormat="1" customHeight="1"/>
    <row r="9681" customFormat="1" customHeight="1"/>
    <row r="9682" customFormat="1" customHeight="1"/>
    <row r="9683" customFormat="1" customHeight="1"/>
    <row r="9684" customFormat="1" customHeight="1"/>
    <row r="9685" customFormat="1" customHeight="1"/>
    <row r="9686" customFormat="1" customHeight="1"/>
    <row r="9687" customFormat="1" customHeight="1"/>
    <row r="9688" customFormat="1" customHeight="1"/>
    <row r="9689" customFormat="1" customHeight="1"/>
    <row r="9690" customFormat="1" customHeight="1"/>
    <row r="9691" customFormat="1" customHeight="1"/>
    <row r="9692" customFormat="1" customHeight="1"/>
    <row r="9693" customFormat="1" customHeight="1"/>
    <row r="9694" customFormat="1" customHeight="1"/>
    <row r="9695" customFormat="1" customHeight="1"/>
    <row r="9696" customFormat="1" customHeight="1"/>
    <row r="9697" customFormat="1" customHeight="1"/>
    <row r="9698" customFormat="1" customHeight="1"/>
    <row r="9699" customFormat="1" customHeight="1"/>
    <row r="9700" customFormat="1" customHeight="1"/>
    <row r="9701" customFormat="1" customHeight="1"/>
    <row r="9702" customFormat="1" customHeight="1"/>
    <row r="9703" customFormat="1" customHeight="1"/>
    <row r="9704" customFormat="1" customHeight="1"/>
    <row r="9705" customFormat="1" customHeight="1"/>
    <row r="9706" customFormat="1" customHeight="1"/>
    <row r="9707" customFormat="1" customHeight="1"/>
    <row r="9708" customFormat="1" customHeight="1"/>
    <row r="9709" customFormat="1" customHeight="1"/>
    <row r="9710" customFormat="1" customHeight="1"/>
    <row r="9711" customFormat="1" customHeight="1"/>
    <row r="9712" customFormat="1" customHeight="1"/>
    <row r="9713" customFormat="1" customHeight="1"/>
    <row r="9714" customFormat="1" customHeight="1"/>
    <row r="9715" customFormat="1" customHeight="1"/>
    <row r="9716" customFormat="1" customHeight="1"/>
    <row r="9717" customFormat="1" customHeight="1"/>
    <row r="9718" customFormat="1" customHeight="1"/>
    <row r="9719" customFormat="1" customHeight="1"/>
    <row r="9720" customFormat="1" customHeight="1"/>
    <row r="9721" customFormat="1" customHeight="1"/>
    <row r="9722" customFormat="1" customHeight="1"/>
    <row r="9723" customFormat="1" customHeight="1"/>
    <row r="9724" customFormat="1" customHeight="1"/>
    <row r="9725" customFormat="1" customHeight="1"/>
    <row r="9726" customFormat="1" customHeight="1"/>
    <row r="9727" customFormat="1" customHeight="1"/>
    <row r="9728" customFormat="1" customHeight="1"/>
    <row r="9729" customFormat="1" customHeight="1"/>
    <row r="9730" customFormat="1" customHeight="1"/>
    <row r="9731" customFormat="1" customHeight="1"/>
    <row r="9732" customFormat="1" customHeight="1"/>
    <row r="9733" customFormat="1" customHeight="1"/>
    <row r="9734" customFormat="1" customHeight="1"/>
    <row r="9735" customFormat="1" customHeight="1"/>
    <row r="9736" customFormat="1" customHeight="1"/>
    <row r="9737" customFormat="1" customHeight="1"/>
    <row r="9738" customFormat="1" customHeight="1"/>
    <row r="9739" customFormat="1" customHeight="1"/>
    <row r="9740" customFormat="1" customHeight="1"/>
    <row r="9741" customFormat="1" customHeight="1"/>
    <row r="9742" customFormat="1" customHeight="1"/>
    <row r="9743" customFormat="1" customHeight="1"/>
    <row r="9744" customFormat="1" customHeight="1"/>
    <row r="9745" customFormat="1" customHeight="1"/>
    <row r="9746" customFormat="1" customHeight="1"/>
    <row r="9747" customFormat="1" customHeight="1"/>
    <row r="9748" customFormat="1" customHeight="1"/>
    <row r="9749" customFormat="1" customHeight="1"/>
    <row r="9750" customFormat="1" customHeight="1"/>
    <row r="9751" customFormat="1" customHeight="1"/>
    <row r="9752" customFormat="1" customHeight="1"/>
    <row r="9753" customFormat="1" customHeight="1"/>
    <row r="9754" customFormat="1" customHeight="1"/>
    <row r="9755" customFormat="1" customHeight="1"/>
    <row r="9756" customFormat="1" customHeight="1"/>
    <row r="9757" customFormat="1" customHeight="1"/>
    <row r="9758" customFormat="1" customHeight="1"/>
    <row r="9759" customFormat="1" customHeight="1"/>
    <row r="9760" customFormat="1" customHeight="1"/>
    <row r="9761" customFormat="1" customHeight="1"/>
    <row r="9762" customFormat="1" customHeight="1"/>
    <row r="9763" customFormat="1" customHeight="1"/>
    <row r="9764" customFormat="1" customHeight="1"/>
    <row r="9765" customFormat="1" customHeight="1"/>
    <row r="9766" customFormat="1" customHeight="1"/>
    <row r="9767" customFormat="1" customHeight="1"/>
    <row r="9768" customFormat="1" customHeight="1"/>
    <row r="9769" customFormat="1" customHeight="1"/>
    <row r="9770" customFormat="1" customHeight="1"/>
    <row r="9771" customFormat="1" customHeight="1"/>
    <row r="9772" customFormat="1" customHeight="1"/>
    <row r="9773" customFormat="1" customHeight="1"/>
    <row r="9774" customFormat="1" customHeight="1"/>
    <row r="9775" customFormat="1" customHeight="1"/>
    <row r="9776" customFormat="1" customHeight="1"/>
    <row r="9777" customFormat="1" customHeight="1"/>
    <row r="9778" customFormat="1" customHeight="1"/>
    <row r="9779" customFormat="1" customHeight="1"/>
    <row r="9780" customFormat="1" customHeight="1"/>
    <row r="9781" customFormat="1" customHeight="1"/>
    <row r="9782" customFormat="1" customHeight="1"/>
    <row r="9783" customFormat="1" customHeight="1"/>
    <row r="9784" customFormat="1" customHeight="1"/>
    <row r="9785" customFormat="1" customHeight="1"/>
    <row r="9786" customFormat="1" customHeight="1"/>
    <row r="9787" customFormat="1" customHeight="1"/>
    <row r="9788" customFormat="1" customHeight="1"/>
    <row r="9789" customFormat="1" customHeight="1"/>
    <row r="9790" customFormat="1" customHeight="1"/>
    <row r="9791" customFormat="1" customHeight="1"/>
    <row r="9792" customFormat="1" customHeight="1"/>
    <row r="9793" customFormat="1" customHeight="1"/>
    <row r="9794" customFormat="1" customHeight="1"/>
    <row r="9795" customFormat="1" customHeight="1"/>
    <row r="9796" customFormat="1" customHeight="1"/>
    <row r="9797" customFormat="1" customHeight="1"/>
    <row r="9798" customFormat="1" customHeight="1"/>
    <row r="9799" customFormat="1" customHeight="1"/>
    <row r="9800" customFormat="1" customHeight="1"/>
    <row r="9801" customFormat="1" customHeight="1"/>
    <row r="9802" customFormat="1" customHeight="1"/>
    <row r="9803" customFormat="1" customHeight="1"/>
    <row r="9804" customFormat="1" customHeight="1"/>
    <row r="9805" customFormat="1" customHeight="1"/>
    <row r="9806" customFormat="1" customHeight="1"/>
    <row r="9807" customFormat="1" customHeight="1"/>
    <row r="9808" customFormat="1" customHeight="1"/>
    <row r="9809" customFormat="1" customHeight="1"/>
    <row r="9810" customFormat="1" customHeight="1"/>
    <row r="9811" customFormat="1" customHeight="1"/>
    <row r="9812" customFormat="1" customHeight="1"/>
    <row r="9813" customFormat="1" customHeight="1"/>
    <row r="9814" customFormat="1" customHeight="1"/>
    <row r="9815" customFormat="1" customHeight="1"/>
    <row r="9816" customFormat="1" customHeight="1"/>
    <row r="9817" customFormat="1" customHeight="1"/>
    <row r="9818" customFormat="1" customHeight="1"/>
    <row r="9819" customFormat="1" customHeight="1"/>
    <row r="9820" customFormat="1" customHeight="1"/>
    <row r="9821" customFormat="1" customHeight="1"/>
    <row r="9822" customFormat="1" customHeight="1"/>
    <row r="9823" customFormat="1" customHeight="1"/>
    <row r="9824" customFormat="1" customHeight="1"/>
    <row r="9825" customFormat="1" customHeight="1"/>
    <row r="9826" customFormat="1" customHeight="1"/>
    <row r="9827" customFormat="1" customHeight="1"/>
    <row r="9828" customFormat="1" customHeight="1"/>
    <row r="9829" customFormat="1" customHeight="1"/>
    <row r="9830" customFormat="1" customHeight="1"/>
    <row r="9831" customFormat="1" customHeight="1"/>
    <row r="9832" customFormat="1" customHeight="1"/>
    <row r="9833" customFormat="1" customHeight="1"/>
    <row r="9834" customFormat="1" customHeight="1"/>
    <row r="9835" customFormat="1" customHeight="1"/>
    <row r="9836" customFormat="1" customHeight="1"/>
    <row r="9837" customFormat="1" customHeight="1"/>
    <row r="9838" customFormat="1" customHeight="1"/>
    <row r="9839" customFormat="1" customHeight="1"/>
    <row r="9840" customFormat="1" customHeight="1"/>
    <row r="9841" customFormat="1" customHeight="1"/>
    <row r="9842" customFormat="1" customHeight="1"/>
    <row r="9843" customFormat="1" customHeight="1"/>
    <row r="9844" customFormat="1" customHeight="1"/>
    <row r="9845" customFormat="1" customHeight="1"/>
    <row r="9846" customFormat="1" customHeight="1"/>
    <row r="9847" customFormat="1" customHeight="1"/>
    <row r="9848" customFormat="1" customHeight="1"/>
    <row r="9849" customFormat="1" customHeight="1"/>
    <row r="9850" customFormat="1" customHeight="1"/>
    <row r="9851" customFormat="1" customHeight="1"/>
    <row r="9852" customFormat="1" customHeight="1"/>
    <row r="9853" customFormat="1" customHeight="1"/>
    <row r="9854" customFormat="1" customHeight="1"/>
    <row r="9855" customFormat="1" customHeight="1"/>
    <row r="9856" customFormat="1" customHeight="1"/>
    <row r="9857" customFormat="1" customHeight="1"/>
    <row r="9858" customFormat="1" customHeight="1"/>
    <row r="9859" customFormat="1" customHeight="1"/>
    <row r="9860" customFormat="1" customHeight="1"/>
    <row r="9861" customFormat="1" customHeight="1"/>
    <row r="9862" customFormat="1" customHeight="1"/>
    <row r="9863" customFormat="1" customHeight="1"/>
    <row r="9864" customFormat="1" customHeight="1"/>
    <row r="9865" customFormat="1" customHeight="1"/>
    <row r="9866" customFormat="1" customHeight="1"/>
    <row r="9867" customFormat="1" customHeight="1"/>
    <row r="9868" customFormat="1" customHeight="1"/>
    <row r="9869" customFormat="1" customHeight="1"/>
    <row r="9870" customFormat="1" customHeight="1"/>
    <row r="9871" customFormat="1" customHeight="1"/>
    <row r="9872" customFormat="1" customHeight="1"/>
    <row r="9873" customFormat="1" customHeight="1"/>
    <row r="9874" customFormat="1" customHeight="1"/>
    <row r="9875" customFormat="1" customHeight="1"/>
    <row r="9876" customFormat="1" customHeight="1"/>
    <row r="9877" customFormat="1" customHeight="1"/>
    <row r="9878" customFormat="1" customHeight="1"/>
    <row r="9879" customFormat="1" customHeight="1"/>
    <row r="9880" customFormat="1" customHeight="1"/>
    <row r="9881" customFormat="1" customHeight="1"/>
    <row r="9882" customFormat="1" customHeight="1"/>
    <row r="9883" customFormat="1" customHeight="1"/>
    <row r="9884" customFormat="1" customHeight="1"/>
    <row r="9885" customFormat="1" customHeight="1"/>
    <row r="9886" customFormat="1" customHeight="1"/>
    <row r="9887" customFormat="1" customHeight="1"/>
    <row r="9888" customFormat="1" customHeight="1"/>
    <row r="9889" customFormat="1" customHeight="1"/>
    <row r="9890" customFormat="1" customHeight="1"/>
    <row r="9891" customFormat="1" customHeight="1"/>
    <row r="9892" customFormat="1" customHeight="1"/>
    <row r="9893" customFormat="1" customHeight="1"/>
    <row r="9894" customFormat="1" customHeight="1"/>
    <row r="9895" customFormat="1" customHeight="1"/>
    <row r="9896" customFormat="1" customHeight="1"/>
    <row r="9897" customFormat="1" customHeight="1"/>
    <row r="9898" customFormat="1" customHeight="1"/>
    <row r="9899" customFormat="1" customHeight="1"/>
    <row r="9900" customFormat="1" customHeight="1"/>
    <row r="9901" customFormat="1" customHeight="1"/>
    <row r="9902" customFormat="1" customHeight="1"/>
    <row r="9903" customFormat="1" customHeight="1"/>
    <row r="9904" customFormat="1" customHeight="1"/>
    <row r="9905" customFormat="1" customHeight="1"/>
    <row r="9906" customFormat="1" customHeight="1"/>
    <row r="9907" customFormat="1" customHeight="1"/>
    <row r="9908" customFormat="1" customHeight="1"/>
    <row r="9909" customFormat="1" customHeight="1"/>
    <row r="9910" customFormat="1" customHeight="1"/>
    <row r="9911" customFormat="1" customHeight="1"/>
    <row r="9912" customFormat="1" customHeight="1"/>
    <row r="9913" customFormat="1" customHeight="1"/>
    <row r="9914" customFormat="1" customHeight="1"/>
    <row r="9915" customFormat="1" customHeight="1"/>
    <row r="9916" customFormat="1" customHeight="1"/>
    <row r="9917" customFormat="1" customHeight="1"/>
    <row r="9918" customFormat="1" customHeight="1"/>
    <row r="9919" customFormat="1" customHeight="1"/>
    <row r="9920" customFormat="1" customHeight="1"/>
    <row r="9921" customFormat="1" customHeight="1"/>
    <row r="9922" customFormat="1" customHeight="1"/>
    <row r="9923" customFormat="1" customHeight="1"/>
    <row r="9924" customFormat="1" customHeight="1"/>
    <row r="9925" customFormat="1" customHeight="1"/>
    <row r="9926" customFormat="1" customHeight="1"/>
    <row r="9927" customFormat="1" customHeight="1"/>
    <row r="9928" customFormat="1" customHeight="1"/>
    <row r="9929" customFormat="1" customHeight="1"/>
    <row r="9930" customFormat="1" customHeight="1"/>
    <row r="9931" customFormat="1" customHeight="1"/>
    <row r="9932" customFormat="1" customHeight="1"/>
    <row r="9933" customFormat="1" customHeight="1"/>
    <row r="9934" customFormat="1" customHeight="1"/>
    <row r="9935" customFormat="1" customHeight="1"/>
    <row r="9936" customFormat="1" customHeight="1"/>
    <row r="9937" customFormat="1" customHeight="1"/>
    <row r="9938" customFormat="1" customHeight="1"/>
    <row r="9939" customFormat="1" customHeight="1"/>
    <row r="9940" customFormat="1" customHeight="1"/>
    <row r="9941" customFormat="1" customHeight="1"/>
    <row r="9942" customFormat="1" customHeight="1"/>
    <row r="9943" customFormat="1" customHeight="1"/>
    <row r="9944" customFormat="1" customHeight="1"/>
    <row r="9945" customFormat="1" customHeight="1"/>
    <row r="9946" customFormat="1" customHeight="1"/>
    <row r="9947" customFormat="1" customHeight="1"/>
    <row r="9948" customFormat="1" customHeight="1"/>
    <row r="9949" customFormat="1" customHeight="1"/>
    <row r="9950" customFormat="1" customHeight="1"/>
    <row r="9951" customFormat="1" customHeight="1"/>
    <row r="9952" customFormat="1" customHeight="1"/>
    <row r="9953" customFormat="1" customHeight="1"/>
    <row r="9954" customFormat="1" customHeight="1"/>
    <row r="9955" customFormat="1" customHeight="1"/>
    <row r="9956" customFormat="1" customHeight="1"/>
    <row r="9957" customFormat="1" customHeight="1"/>
    <row r="9958" customFormat="1" customHeight="1"/>
    <row r="9959" customFormat="1" customHeight="1"/>
    <row r="9960" customFormat="1" customHeight="1"/>
    <row r="9961" customFormat="1" customHeight="1"/>
    <row r="9962" customFormat="1" customHeight="1"/>
    <row r="9963" customFormat="1" customHeight="1"/>
    <row r="9964" customFormat="1" customHeight="1"/>
    <row r="9965" customFormat="1" customHeight="1"/>
    <row r="9966" customFormat="1" customHeight="1"/>
    <row r="9967" customFormat="1" customHeight="1"/>
    <row r="9968" customFormat="1" customHeight="1"/>
    <row r="9969" customFormat="1" customHeight="1"/>
    <row r="9970" customFormat="1" customHeight="1"/>
    <row r="9971" customFormat="1" customHeight="1"/>
    <row r="9972" customFormat="1" customHeight="1"/>
    <row r="9973" customFormat="1" customHeight="1"/>
    <row r="9974" customFormat="1" customHeight="1"/>
    <row r="9975" customFormat="1" customHeight="1"/>
    <row r="9976" customFormat="1" customHeight="1"/>
    <row r="9977" customFormat="1" customHeight="1"/>
    <row r="9978" customFormat="1" customHeight="1"/>
    <row r="9979" customFormat="1" customHeight="1"/>
    <row r="9980" customFormat="1" customHeight="1"/>
    <row r="9981" customFormat="1" customHeight="1"/>
    <row r="9982" customFormat="1" customHeight="1"/>
    <row r="9983" customFormat="1" customHeight="1"/>
    <row r="9984" customFormat="1" customHeight="1"/>
    <row r="9985" customFormat="1" customHeight="1"/>
    <row r="9986" customFormat="1" customHeight="1"/>
    <row r="9987" customFormat="1" customHeight="1"/>
    <row r="9988" customFormat="1" customHeight="1"/>
    <row r="9989" customFormat="1" customHeight="1"/>
    <row r="9990" customFormat="1" customHeight="1"/>
    <row r="9991" customFormat="1" customHeight="1"/>
    <row r="9992" customFormat="1" customHeight="1"/>
    <row r="9993" customFormat="1" customHeight="1"/>
    <row r="9994" customFormat="1" customHeight="1"/>
    <row r="9995" customFormat="1" customHeight="1"/>
    <row r="9996" customFormat="1" customHeight="1"/>
    <row r="9997" customFormat="1" customHeight="1"/>
    <row r="9998" customFormat="1" customHeight="1"/>
    <row r="9999" customFormat="1" customHeight="1"/>
    <row r="10000" customFormat="1" customHeight="1"/>
    <row r="10001" customFormat="1" customHeight="1"/>
    <row r="10002" customFormat="1" customHeight="1"/>
    <row r="10003" customFormat="1" customHeight="1"/>
    <row r="10004" customFormat="1" customHeight="1"/>
    <row r="10005" customFormat="1" customHeight="1"/>
    <row r="10006" customFormat="1" customHeight="1"/>
    <row r="10007" customFormat="1" customHeight="1"/>
    <row r="10008" customFormat="1" customHeight="1"/>
    <row r="10009" customFormat="1" customHeight="1"/>
    <row r="10010" customFormat="1" customHeight="1"/>
    <row r="10011" customFormat="1" customHeight="1"/>
    <row r="10012" customFormat="1" customHeight="1"/>
    <row r="10013" customFormat="1" customHeight="1"/>
    <row r="10014" customFormat="1" customHeight="1"/>
    <row r="10015" customFormat="1" customHeight="1"/>
    <row r="10016" customFormat="1" customHeight="1"/>
    <row r="10017" customFormat="1" customHeight="1"/>
    <row r="10018" customFormat="1" customHeight="1"/>
    <row r="10019" customFormat="1" customHeight="1"/>
    <row r="10020" customFormat="1" customHeight="1"/>
    <row r="10021" customFormat="1" customHeight="1"/>
    <row r="10022" customFormat="1" customHeight="1"/>
    <row r="10023" customFormat="1" customHeight="1"/>
    <row r="10024" customFormat="1" customHeight="1"/>
    <row r="10025" customFormat="1" customHeight="1"/>
    <row r="10026" customFormat="1" customHeight="1"/>
    <row r="10027" customFormat="1" customHeight="1"/>
    <row r="10028" customFormat="1" customHeight="1"/>
    <row r="10029" customFormat="1" customHeight="1"/>
    <row r="10030" customFormat="1" customHeight="1"/>
    <row r="10031" customFormat="1" customHeight="1"/>
    <row r="10032" customFormat="1" customHeight="1"/>
    <row r="10033" customFormat="1" customHeight="1"/>
    <row r="10034" customFormat="1" customHeight="1"/>
    <row r="10035" customFormat="1" customHeight="1"/>
    <row r="10036" customFormat="1" customHeight="1"/>
    <row r="10037" customFormat="1" customHeight="1"/>
    <row r="10038" customFormat="1" customHeight="1"/>
    <row r="10039" customFormat="1" customHeight="1"/>
    <row r="10040" customFormat="1" customHeight="1"/>
    <row r="10041" customFormat="1" customHeight="1"/>
    <row r="10042" customFormat="1" customHeight="1"/>
    <row r="10043" customFormat="1" customHeight="1"/>
    <row r="10044" customFormat="1" customHeight="1"/>
    <row r="10045" customFormat="1" customHeight="1"/>
    <row r="10046" customFormat="1" customHeight="1"/>
    <row r="10047" customFormat="1" customHeight="1"/>
    <row r="10048" customFormat="1" customHeight="1"/>
    <row r="10049" customFormat="1" customHeight="1"/>
    <row r="10050" customFormat="1" customHeight="1"/>
    <row r="10051" customFormat="1" customHeight="1"/>
    <row r="10052" customFormat="1" customHeight="1"/>
    <row r="10053" customFormat="1" customHeight="1"/>
    <row r="10054" customFormat="1" customHeight="1"/>
    <row r="10055" customFormat="1" customHeight="1"/>
    <row r="10056" customFormat="1" customHeight="1"/>
    <row r="10057" customFormat="1" customHeight="1"/>
    <row r="10058" customFormat="1" customHeight="1"/>
    <row r="10059" customFormat="1" customHeight="1"/>
    <row r="10060" customFormat="1" customHeight="1"/>
    <row r="10061" customFormat="1" customHeight="1"/>
    <row r="10062" customFormat="1" customHeight="1"/>
    <row r="10063" customFormat="1" customHeight="1"/>
    <row r="10064" customFormat="1" customHeight="1"/>
    <row r="10065" customFormat="1" customHeight="1"/>
    <row r="10066" customFormat="1" customHeight="1"/>
    <row r="10067" customFormat="1" customHeight="1"/>
    <row r="10068" customFormat="1" customHeight="1"/>
    <row r="10069" customFormat="1" customHeight="1"/>
    <row r="10070" customFormat="1" customHeight="1"/>
    <row r="10071" customFormat="1" customHeight="1"/>
    <row r="10072" customFormat="1" customHeight="1"/>
    <row r="10073" customFormat="1" customHeight="1"/>
    <row r="10074" customFormat="1" customHeight="1"/>
    <row r="10075" customFormat="1" customHeight="1"/>
    <row r="10076" customFormat="1" customHeight="1"/>
    <row r="10077" customFormat="1" customHeight="1"/>
    <row r="10078" customFormat="1" customHeight="1"/>
    <row r="10079" customFormat="1" customHeight="1"/>
    <row r="10080" customFormat="1" customHeight="1"/>
    <row r="10081" customFormat="1" customHeight="1"/>
    <row r="10082" customFormat="1" customHeight="1"/>
    <row r="10083" customFormat="1" customHeight="1"/>
    <row r="10084" customFormat="1" customHeight="1"/>
    <row r="10085" customFormat="1" customHeight="1"/>
    <row r="10086" customFormat="1" customHeight="1"/>
    <row r="10087" customFormat="1" customHeight="1"/>
    <row r="10088" customFormat="1" customHeight="1"/>
    <row r="10089" customFormat="1" customHeight="1"/>
    <row r="10090" customFormat="1" customHeight="1"/>
    <row r="10091" customFormat="1" customHeight="1"/>
    <row r="10092" customFormat="1" customHeight="1"/>
    <row r="10093" customFormat="1" customHeight="1"/>
    <row r="10094" customFormat="1" customHeight="1"/>
    <row r="10095" customFormat="1" customHeight="1"/>
    <row r="10096" customFormat="1" customHeight="1"/>
    <row r="10097" customFormat="1" customHeight="1"/>
    <row r="10098" customFormat="1" customHeight="1"/>
    <row r="10099" customFormat="1" customHeight="1"/>
    <row r="10100" customFormat="1" customHeight="1"/>
    <row r="10101" customFormat="1" customHeight="1"/>
    <row r="10102" customFormat="1" customHeight="1"/>
    <row r="10103" customFormat="1" customHeight="1"/>
    <row r="10104" customFormat="1" customHeight="1"/>
    <row r="10105" customFormat="1" customHeight="1"/>
    <row r="10106" customFormat="1" customHeight="1"/>
    <row r="10107" customFormat="1" customHeight="1"/>
    <row r="10108" customFormat="1" customHeight="1"/>
    <row r="10109" customFormat="1" customHeight="1"/>
    <row r="10110" customFormat="1" customHeight="1"/>
    <row r="10111" customFormat="1" customHeight="1"/>
    <row r="10112" customFormat="1" customHeight="1"/>
    <row r="10113" customFormat="1" customHeight="1"/>
    <row r="10114" customFormat="1" customHeight="1"/>
    <row r="10115" customFormat="1" customHeight="1"/>
    <row r="10116" customFormat="1" customHeight="1"/>
    <row r="10117" customFormat="1" customHeight="1"/>
    <row r="10118" customFormat="1" customHeight="1"/>
    <row r="10119" customFormat="1" customHeight="1"/>
    <row r="10120" customFormat="1" customHeight="1"/>
    <row r="10121" customFormat="1" customHeight="1"/>
    <row r="10122" customFormat="1" customHeight="1"/>
    <row r="10123" customFormat="1" customHeight="1"/>
    <row r="10124" customFormat="1" customHeight="1"/>
    <row r="10125" customFormat="1" customHeight="1"/>
    <row r="10126" customFormat="1" customHeight="1"/>
    <row r="10127" customFormat="1" customHeight="1"/>
    <row r="10128" customFormat="1" customHeight="1"/>
    <row r="10129" customFormat="1" customHeight="1"/>
    <row r="10130" customFormat="1" customHeight="1"/>
    <row r="10131" customFormat="1" customHeight="1"/>
    <row r="10132" customFormat="1" customHeight="1"/>
    <row r="10133" customFormat="1" customHeight="1"/>
    <row r="10134" customFormat="1" customHeight="1"/>
    <row r="10135" customFormat="1" customHeight="1"/>
    <row r="10136" customFormat="1" customHeight="1"/>
    <row r="10137" customFormat="1" customHeight="1"/>
    <row r="10138" customFormat="1" customHeight="1"/>
    <row r="10139" customFormat="1" customHeight="1"/>
    <row r="10140" customFormat="1" customHeight="1"/>
    <row r="10141" customFormat="1" customHeight="1"/>
    <row r="10142" customFormat="1" customHeight="1"/>
    <row r="10143" customFormat="1" customHeight="1"/>
    <row r="10144" customFormat="1" customHeight="1"/>
    <row r="10145" customFormat="1" customHeight="1"/>
    <row r="10146" customFormat="1" customHeight="1"/>
    <row r="10147" customFormat="1" customHeight="1"/>
    <row r="10148" customFormat="1" customHeight="1"/>
    <row r="10149" customFormat="1" customHeight="1"/>
    <row r="10150" customFormat="1" customHeight="1"/>
    <row r="10151" customFormat="1" customHeight="1"/>
    <row r="10152" customFormat="1" customHeight="1"/>
    <row r="10153" customFormat="1" customHeight="1"/>
    <row r="10154" customFormat="1" customHeight="1"/>
    <row r="10155" customFormat="1" customHeight="1"/>
    <row r="10156" customFormat="1" customHeight="1"/>
    <row r="10157" customFormat="1" customHeight="1"/>
    <row r="10158" customFormat="1" customHeight="1"/>
    <row r="10159" customFormat="1" customHeight="1"/>
    <row r="10160" customFormat="1" customHeight="1"/>
    <row r="10161" customFormat="1" customHeight="1"/>
    <row r="10162" customFormat="1" customHeight="1"/>
    <row r="10163" customFormat="1" customHeight="1"/>
    <row r="10164" customFormat="1" customHeight="1"/>
    <row r="10165" customFormat="1" customHeight="1"/>
    <row r="10166" customFormat="1" customHeight="1"/>
    <row r="10167" customFormat="1" customHeight="1"/>
    <row r="10168" customFormat="1" customHeight="1"/>
    <row r="10169" customFormat="1" customHeight="1"/>
    <row r="10170" customFormat="1" customHeight="1"/>
    <row r="10171" customFormat="1" customHeight="1"/>
    <row r="10172" customFormat="1" customHeight="1"/>
    <row r="10173" customFormat="1" customHeight="1"/>
    <row r="10174" customFormat="1" customHeight="1"/>
    <row r="10175" customFormat="1" customHeight="1"/>
    <row r="10176" customFormat="1" customHeight="1"/>
    <row r="10177" customFormat="1" customHeight="1"/>
    <row r="10178" customFormat="1" customHeight="1"/>
    <row r="10179" customFormat="1" customHeight="1"/>
    <row r="10180" customFormat="1" customHeight="1"/>
    <row r="10181" customFormat="1" customHeight="1"/>
    <row r="10182" customFormat="1" customHeight="1"/>
    <row r="10183" customFormat="1" customHeight="1"/>
    <row r="10184" customFormat="1" customHeight="1"/>
    <row r="10185" customFormat="1" customHeight="1"/>
    <row r="10186" customFormat="1" customHeight="1"/>
    <row r="10187" customFormat="1" customHeight="1"/>
    <row r="10188" customFormat="1" customHeight="1"/>
    <row r="10189" customFormat="1" customHeight="1"/>
    <row r="10190" customFormat="1" customHeight="1"/>
    <row r="10191" customFormat="1" customHeight="1"/>
    <row r="10192" customFormat="1" customHeight="1"/>
    <row r="10193" customFormat="1" customHeight="1"/>
    <row r="10194" customFormat="1" customHeight="1"/>
    <row r="10195" customFormat="1" customHeight="1"/>
    <row r="10196" customFormat="1" customHeight="1"/>
    <row r="10197" customFormat="1" customHeight="1"/>
    <row r="10198" customFormat="1" customHeight="1"/>
    <row r="10199" customFormat="1" customHeight="1"/>
    <row r="10200" customFormat="1" customHeight="1"/>
    <row r="10201" customFormat="1" customHeight="1"/>
    <row r="10202" customFormat="1" customHeight="1"/>
    <row r="10203" customFormat="1" customHeight="1"/>
    <row r="10204" customFormat="1" customHeight="1"/>
    <row r="10205" customFormat="1" customHeight="1"/>
    <row r="10206" customFormat="1" customHeight="1"/>
    <row r="10207" customFormat="1" customHeight="1"/>
    <row r="10208" customFormat="1" customHeight="1"/>
    <row r="10209" customFormat="1" customHeight="1"/>
    <row r="10210" customFormat="1" customHeight="1"/>
    <row r="10211" customFormat="1" customHeight="1"/>
    <row r="10212" customFormat="1" customHeight="1"/>
    <row r="10213" customFormat="1" customHeight="1"/>
    <row r="10214" customFormat="1" customHeight="1"/>
    <row r="10215" customFormat="1" customHeight="1"/>
    <row r="10216" customFormat="1" customHeight="1"/>
    <row r="10217" customFormat="1" customHeight="1"/>
    <row r="10218" customFormat="1" customHeight="1"/>
    <row r="10219" customFormat="1" customHeight="1"/>
    <row r="10220" customFormat="1" customHeight="1"/>
    <row r="10221" customFormat="1" customHeight="1"/>
    <row r="10222" customFormat="1" customHeight="1"/>
    <row r="10223" customFormat="1" customHeight="1"/>
    <row r="10224" customFormat="1" customHeight="1"/>
    <row r="10225" customFormat="1" customHeight="1"/>
    <row r="10226" customFormat="1" customHeight="1"/>
    <row r="10227" customFormat="1" customHeight="1"/>
    <row r="10228" customFormat="1" customHeight="1"/>
    <row r="10229" customFormat="1" customHeight="1"/>
    <row r="10230" customFormat="1" customHeight="1"/>
    <row r="10231" customFormat="1" customHeight="1"/>
    <row r="10232" customFormat="1" customHeight="1"/>
    <row r="10233" customFormat="1" customHeight="1"/>
    <row r="10234" customFormat="1" customHeight="1"/>
    <row r="10235" customFormat="1" customHeight="1"/>
    <row r="10236" customFormat="1" customHeight="1"/>
    <row r="10237" customFormat="1" customHeight="1"/>
    <row r="10238" customFormat="1" customHeight="1"/>
    <row r="10239" customFormat="1" customHeight="1"/>
    <row r="10240" customFormat="1" customHeight="1"/>
    <row r="10241" customFormat="1" customHeight="1"/>
    <row r="10242" customFormat="1" customHeight="1"/>
    <row r="10243" customFormat="1" customHeight="1"/>
    <row r="10244" customFormat="1" customHeight="1"/>
    <row r="10245" customFormat="1" customHeight="1"/>
    <row r="10246" customFormat="1" customHeight="1"/>
    <row r="10247" customFormat="1" customHeight="1"/>
    <row r="10248" customFormat="1" customHeight="1"/>
    <row r="10249" customFormat="1" customHeight="1"/>
    <row r="10250" customFormat="1" customHeight="1"/>
    <row r="10251" customFormat="1" customHeight="1"/>
    <row r="10252" customFormat="1" customHeight="1"/>
    <row r="10253" customFormat="1" customHeight="1"/>
    <row r="10254" customFormat="1" customHeight="1"/>
    <row r="10255" customFormat="1" customHeight="1"/>
    <row r="10256" customFormat="1" customHeight="1"/>
    <row r="10257" customFormat="1" customHeight="1"/>
    <row r="10258" customFormat="1" customHeight="1"/>
    <row r="10259" customFormat="1" customHeight="1"/>
    <row r="10260" customFormat="1" customHeight="1"/>
    <row r="10261" customFormat="1" customHeight="1"/>
    <row r="10262" customFormat="1" customHeight="1"/>
    <row r="10263" customFormat="1" customHeight="1"/>
    <row r="10264" customFormat="1" customHeight="1"/>
    <row r="10265" customFormat="1" customHeight="1"/>
    <row r="10266" customFormat="1" customHeight="1"/>
    <row r="10267" customFormat="1" customHeight="1"/>
    <row r="10268" customFormat="1" customHeight="1"/>
    <row r="10269" customFormat="1" customHeight="1"/>
    <row r="10270" customFormat="1" customHeight="1"/>
    <row r="10271" customFormat="1" customHeight="1"/>
    <row r="10272" customFormat="1" customHeight="1"/>
    <row r="10273" customFormat="1" customHeight="1"/>
    <row r="10274" customFormat="1" customHeight="1"/>
    <row r="10275" customFormat="1" customHeight="1"/>
    <row r="10276" customFormat="1" customHeight="1"/>
    <row r="10277" customFormat="1" customHeight="1"/>
    <row r="10278" customFormat="1" customHeight="1"/>
    <row r="10279" customFormat="1" customHeight="1"/>
    <row r="10280" customFormat="1" customHeight="1"/>
    <row r="10281" customFormat="1" customHeight="1"/>
    <row r="10282" customFormat="1" customHeight="1"/>
    <row r="10283" customFormat="1" customHeight="1"/>
    <row r="10284" customFormat="1" customHeight="1"/>
    <row r="10285" customFormat="1" customHeight="1"/>
    <row r="10286" customFormat="1" customHeight="1"/>
    <row r="10287" customFormat="1" customHeight="1"/>
    <row r="10288" customFormat="1" customHeight="1"/>
    <row r="10289" customFormat="1" customHeight="1"/>
    <row r="10290" customFormat="1" customHeight="1"/>
    <row r="10291" customFormat="1" customHeight="1"/>
    <row r="10292" customFormat="1" customHeight="1"/>
    <row r="10293" customFormat="1" customHeight="1"/>
    <row r="10294" customFormat="1" customHeight="1"/>
    <row r="10295" customFormat="1" customHeight="1"/>
    <row r="10296" customFormat="1" customHeight="1"/>
    <row r="10297" customFormat="1" customHeight="1"/>
    <row r="10298" customFormat="1" customHeight="1"/>
    <row r="10299" customFormat="1" customHeight="1"/>
    <row r="10300" customFormat="1" customHeight="1"/>
    <row r="10301" customFormat="1" customHeight="1"/>
    <row r="10302" customFormat="1" customHeight="1"/>
    <row r="10303" customFormat="1" customHeight="1"/>
    <row r="10304" customFormat="1" customHeight="1"/>
    <row r="10305" customFormat="1" customHeight="1"/>
    <row r="10306" customFormat="1" customHeight="1"/>
    <row r="10307" customFormat="1" customHeight="1"/>
    <row r="10308" customFormat="1" customHeight="1"/>
    <row r="10309" customFormat="1" customHeight="1"/>
    <row r="10310" customFormat="1" customHeight="1"/>
    <row r="10311" customFormat="1" customHeight="1"/>
    <row r="10312" customFormat="1" customHeight="1"/>
    <row r="10313" customFormat="1" customHeight="1"/>
    <row r="10314" customFormat="1" customHeight="1"/>
    <row r="10315" customFormat="1" customHeight="1"/>
    <row r="10316" customFormat="1" customHeight="1"/>
    <row r="10317" customFormat="1" customHeight="1"/>
    <row r="10318" customFormat="1" customHeight="1"/>
    <row r="10319" customFormat="1" customHeight="1"/>
    <row r="10320" customFormat="1" customHeight="1"/>
    <row r="10321" customFormat="1" customHeight="1"/>
    <row r="10322" customFormat="1" customHeight="1"/>
    <row r="10323" customFormat="1" customHeight="1"/>
    <row r="10324" customFormat="1" customHeight="1"/>
    <row r="10325" customFormat="1" customHeight="1"/>
    <row r="10326" customFormat="1" customHeight="1"/>
    <row r="10327" customFormat="1" customHeight="1"/>
    <row r="10328" customFormat="1" customHeight="1"/>
    <row r="10329" customFormat="1" customHeight="1"/>
    <row r="10330" customFormat="1" customHeight="1"/>
    <row r="10331" customFormat="1" customHeight="1"/>
    <row r="10332" customFormat="1" customHeight="1"/>
    <row r="10333" customFormat="1" customHeight="1"/>
    <row r="10334" customFormat="1" customHeight="1"/>
    <row r="10335" customFormat="1" customHeight="1"/>
    <row r="10336" customFormat="1" customHeight="1"/>
    <row r="10337" customFormat="1" customHeight="1"/>
    <row r="10338" customFormat="1" customHeight="1"/>
    <row r="10339" customFormat="1" customHeight="1"/>
    <row r="10340" customFormat="1" customHeight="1"/>
    <row r="10341" customFormat="1" customHeight="1"/>
    <row r="10342" customFormat="1" customHeight="1"/>
    <row r="10343" customFormat="1" customHeight="1"/>
    <row r="10344" customFormat="1" customHeight="1"/>
    <row r="10345" customFormat="1" customHeight="1"/>
    <row r="10346" customFormat="1" customHeight="1"/>
    <row r="10347" customFormat="1" customHeight="1"/>
    <row r="10348" customFormat="1" customHeight="1"/>
    <row r="10349" customFormat="1" customHeight="1"/>
    <row r="10350" customFormat="1" customHeight="1"/>
    <row r="10351" customFormat="1" customHeight="1"/>
    <row r="10352" customFormat="1" customHeight="1"/>
    <row r="10353" customFormat="1" customHeight="1"/>
    <row r="10354" customFormat="1" customHeight="1"/>
    <row r="10355" customFormat="1" customHeight="1"/>
    <row r="10356" customFormat="1" customHeight="1"/>
    <row r="10357" customFormat="1" customHeight="1"/>
    <row r="10358" customFormat="1" customHeight="1"/>
    <row r="10359" customFormat="1" customHeight="1"/>
    <row r="10360" customFormat="1" customHeight="1"/>
    <row r="10361" customFormat="1" customHeight="1"/>
    <row r="10362" customFormat="1" customHeight="1"/>
    <row r="10363" customFormat="1" customHeight="1"/>
    <row r="10364" customFormat="1" customHeight="1"/>
    <row r="10365" customFormat="1" customHeight="1"/>
    <row r="10366" customFormat="1" customHeight="1"/>
    <row r="10367" customFormat="1" customHeight="1"/>
    <row r="10368" customFormat="1" customHeight="1"/>
    <row r="10369" customFormat="1" customHeight="1"/>
    <row r="10370" customFormat="1" customHeight="1"/>
    <row r="10371" customFormat="1" customHeight="1"/>
    <row r="10372" customFormat="1" customHeight="1"/>
    <row r="10373" customFormat="1" customHeight="1"/>
    <row r="10374" customFormat="1" customHeight="1"/>
    <row r="10375" customFormat="1" customHeight="1"/>
    <row r="10376" customFormat="1" customHeight="1"/>
    <row r="10377" customFormat="1" customHeight="1"/>
    <row r="10378" customFormat="1" customHeight="1"/>
    <row r="10379" customFormat="1" customHeight="1"/>
    <row r="10380" customFormat="1" customHeight="1"/>
    <row r="10381" customFormat="1" customHeight="1"/>
    <row r="10382" customFormat="1" customHeight="1"/>
    <row r="10383" customFormat="1" customHeight="1"/>
    <row r="10384" customFormat="1" customHeight="1"/>
    <row r="10385" customFormat="1" customHeight="1"/>
    <row r="10386" customFormat="1" customHeight="1"/>
    <row r="10387" customFormat="1" customHeight="1"/>
    <row r="10388" customFormat="1" customHeight="1"/>
    <row r="10389" customFormat="1" customHeight="1"/>
    <row r="10390" customFormat="1" customHeight="1"/>
    <row r="10391" customFormat="1" customHeight="1"/>
    <row r="10392" customFormat="1" customHeight="1"/>
    <row r="10393" customFormat="1" customHeight="1"/>
    <row r="10394" customFormat="1" customHeight="1"/>
    <row r="10395" customFormat="1" customHeight="1"/>
    <row r="10396" customFormat="1" customHeight="1"/>
    <row r="10397" customFormat="1" customHeight="1"/>
    <row r="10398" customFormat="1" customHeight="1"/>
    <row r="10399" customFormat="1" customHeight="1"/>
    <row r="10400" customFormat="1" customHeight="1"/>
    <row r="10401" customFormat="1" customHeight="1"/>
    <row r="10402" customFormat="1" customHeight="1"/>
    <row r="10403" customFormat="1" customHeight="1"/>
    <row r="10404" customFormat="1" customHeight="1"/>
    <row r="10405" customFormat="1" customHeight="1"/>
    <row r="10406" customFormat="1" customHeight="1"/>
    <row r="10407" customFormat="1" customHeight="1"/>
    <row r="10408" customFormat="1" customHeight="1"/>
    <row r="10409" customFormat="1" customHeight="1"/>
    <row r="10410" customFormat="1" customHeight="1"/>
    <row r="10411" customFormat="1" customHeight="1"/>
    <row r="10412" customFormat="1" customHeight="1"/>
    <row r="10413" customFormat="1" customHeight="1"/>
    <row r="10414" customFormat="1" customHeight="1"/>
    <row r="10415" customFormat="1" customHeight="1"/>
    <row r="10416" customFormat="1" customHeight="1"/>
    <row r="10417" customFormat="1" customHeight="1"/>
    <row r="10418" customFormat="1" customHeight="1"/>
    <row r="10419" customFormat="1" customHeight="1"/>
    <row r="10420" customFormat="1" customHeight="1"/>
    <row r="10421" customFormat="1" customHeight="1"/>
    <row r="10422" customFormat="1" customHeight="1"/>
    <row r="10423" customFormat="1" customHeight="1"/>
    <row r="10424" customFormat="1" customHeight="1"/>
    <row r="10425" customFormat="1" customHeight="1"/>
    <row r="10426" customFormat="1" customHeight="1"/>
    <row r="10427" customFormat="1" customHeight="1"/>
    <row r="10428" customFormat="1" customHeight="1"/>
    <row r="10429" customFormat="1" customHeight="1"/>
    <row r="10430" customFormat="1" customHeight="1"/>
    <row r="10431" customFormat="1" customHeight="1"/>
    <row r="10432" customFormat="1" customHeight="1"/>
    <row r="10433" customFormat="1" customHeight="1"/>
    <row r="10434" customFormat="1" customHeight="1"/>
    <row r="10435" customFormat="1" customHeight="1"/>
    <row r="10436" customFormat="1" customHeight="1"/>
    <row r="10437" customFormat="1" customHeight="1"/>
    <row r="10438" customFormat="1" customHeight="1"/>
    <row r="10439" customFormat="1" customHeight="1"/>
    <row r="10440" customFormat="1" customHeight="1"/>
    <row r="10441" customFormat="1" customHeight="1"/>
    <row r="10442" customFormat="1" customHeight="1"/>
    <row r="10443" customFormat="1" customHeight="1"/>
    <row r="10444" customFormat="1" customHeight="1"/>
    <row r="10445" customFormat="1" customHeight="1"/>
    <row r="10446" customFormat="1" customHeight="1"/>
    <row r="10447" customFormat="1" customHeight="1"/>
    <row r="10448" customFormat="1" customHeight="1"/>
    <row r="10449" customFormat="1" customHeight="1"/>
    <row r="10450" customFormat="1" customHeight="1"/>
    <row r="10451" customFormat="1" customHeight="1"/>
    <row r="10452" customFormat="1" customHeight="1"/>
    <row r="10453" customFormat="1" customHeight="1"/>
    <row r="10454" customFormat="1" customHeight="1"/>
    <row r="10455" customFormat="1" customHeight="1"/>
    <row r="10456" customFormat="1" customHeight="1"/>
    <row r="10457" customFormat="1" customHeight="1"/>
    <row r="10458" customFormat="1" customHeight="1"/>
    <row r="10459" customFormat="1" customHeight="1"/>
    <row r="10460" customFormat="1" customHeight="1"/>
    <row r="10461" customFormat="1" customHeight="1"/>
    <row r="10462" customFormat="1" customHeight="1"/>
    <row r="10463" customFormat="1" customHeight="1"/>
    <row r="10464" customFormat="1" customHeight="1"/>
    <row r="10465" customFormat="1" customHeight="1"/>
    <row r="10466" customFormat="1" customHeight="1"/>
    <row r="10467" customFormat="1" customHeight="1"/>
    <row r="10468" customFormat="1" customHeight="1"/>
    <row r="10469" customFormat="1" customHeight="1"/>
    <row r="10470" customFormat="1" customHeight="1"/>
    <row r="10471" customFormat="1" customHeight="1"/>
    <row r="10472" customFormat="1" customHeight="1"/>
    <row r="10473" customFormat="1" customHeight="1"/>
    <row r="10474" customFormat="1" customHeight="1"/>
    <row r="10475" customFormat="1" customHeight="1"/>
    <row r="10476" customFormat="1" customHeight="1"/>
    <row r="10477" customFormat="1" customHeight="1"/>
    <row r="10478" customFormat="1" customHeight="1"/>
    <row r="10479" customFormat="1" customHeight="1"/>
    <row r="10480" customFormat="1" customHeight="1"/>
    <row r="10481" customFormat="1" customHeight="1"/>
    <row r="10482" customFormat="1" customHeight="1"/>
    <row r="10483" customFormat="1" customHeight="1"/>
    <row r="10484" customFormat="1" customHeight="1"/>
    <row r="10485" customFormat="1" customHeight="1"/>
    <row r="10486" customFormat="1" customHeight="1"/>
    <row r="10487" customFormat="1" customHeight="1"/>
    <row r="10488" customFormat="1" customHeight="1"/>
    <row r="10489" customFormat="1" customHeight="1"/>
    <row r="10490" customFormat="1" customHeight="1"/>
    <row r="10491" customFormat="1" customHeight="1"/>
    <row r="10492" customFormat="1" customHeight="1"/>
    <row r="10493" customFormat="1" customHeight="1"/>
    <row r="10494" customFormat="1" customHeight="1"/>
    <row r="10495" customFormat="1" customHeight="1"/>
    <row r="10496" customFormat="1" customHeight="1"/>
    <row r="10497" customFormat="1" customHeight="1"/>
    <row r="10498" customFormat="1" customHeight="1"/>
    <row r="10499" customFormat="1" customHeight="1"/>
    <row r="10500" customFormat="1" customHeight="1"/>
    <row r="10501" customFormat="1" customHeight="1"/>
    <row r="10502" customFormat="1" customHeight="1"/>
    <row r="10503" customFormat="1" customHeight="1"/>
    <row r="10504" customFormat="1" customHeight="1"/>
    <row r="10505" customFormat="1" customHeight="1"/>
    <row r="10506" customFormat="1" customHeight="1"/>
    <row r="10507" customFormat="1" customHeight="1"/>
    <row r="10508" customFormat="1" customHeight="1"/>
    <row r="10509" customFormat="1" customHeight="1"/>
    <row r="10510" customFormat="1" customHeight="1"/>
    <row r="10511" customFormat="1" customHeight="1"/>
    <row r="10512" customFormat="1" customHeight="1"/>
    <row r="10513" customFormat="1" customHeight="1"/>
    <row r="10514" customFormat="1" customHeight="1"/>
    <row r="10515" customFormat="1" customHeight="1"/>
    <row r="10516" customFormat="1" customHeight="1"/>
    <row r="10517" customFormat="1" customHeight="1"/>
    <row r="10518" customFormat="1" customHeight="1"/>
    <row r="10519" customFormat="1" customHeight="1"/>
    <row r="10520" customFormat="1" customHeight="1"/>
    <row r="10521" customFormat="1" customHeight="1"/>
    <row r="10522" customFormat="1" customHeight="1"/>
    <row r="10523" customFormat="1" customHeight="1"/>
    <row r="10524" customFormat="1" customHeight="1"/>
    <row r="10525" customFormat="1" customHeight="1"/>
    <row r="10526" customFormat="1" customHeight="1"/>
    <row r="10527" customFormat="1" customHeight="1"/>
    <row r="10528" customFormat="1" customHeight="1"/>
    <row r="10529" customFormat="1" customHeight="1"/>
    <row r="10530" customFormat="1" customHeight="1"/>
    <row r="10531" customFormat="1" customHeight="1"/>
    <row r="10532" customFormat="1" customHeight="1"/>
    <row r="10533" customFormat="1" customHeight="1"/>
    <row r="10534" customFormat="1" customHeight="1"/>
    <row r="10535" customFormat="1" customHeight="1"/>
    <row r="10536" customFormat="1" customHeight="1"/>
    <row r="10537" customFormat="1" customHeight="1"/>
    <row r="10538" customFormat="1" customHeight="1"/>
    <row r="10539" customFormat="1" customHeight="1"/>
    <row r="10540" customFormat="1" customHeight="1"/>
    <row r="10541" customFormat="1" customHeight="1"/>
    <row r="10542" customFormat="1" customHeight="1"/>
    <row r="10543" customFormat="1" customHeight="1"/>
    <row r="10544" customFormat="1" customHeight="1"/>
    <row r="10545" customFormat="1" customHeight="1"/>
    <row r="10546" customFormat="1" customHeight="1"/>
    <row r="10547" customFormat="1" customHeight="1"/>
    <row r="10548" customFormat="1" customHeight="1"/>
    <row r="10549" customFormat="1" customHeight="1"/>
    <row r="10550" customFormat="1" customHeight="1"/>
    <row r="10551" customFormat="1" customHeight="1"/>
    <row r="10552" customFormat="1" customHeight="1"/>
    <row r="10553" customFormat="1" customHeight="1"/>
    <row r="10554" customFormat="1" customHeight="1"/>
    <row r="10555" customFormat="1" customHeight="1"/>
    <row r="10556" customFormat="1" customHeight="1"/>
    <row r="10557" customFormat="1" customHeight="1"/>
    <row r="10558" customFormat="1" customHeight="1"/>
    <row r="10559" customFormat="1" customHeight="1"/>
    <row r="10560" customFormat="1" customHeight="1"/>
    <row r="10561" customFormat="1" customHeight="1"/>
    <row r="10562" customFormat="1" customHeight="1"/>
    <row r="10563" customFormat="1" customHeight="1"/>
    <row r="10564" customFormat="1" customHeight="1"/>
    <row r="10565" customFormat="1" customHeight="1"/>
    <row r="10566" customFormat="1" customHeight="1"/>
    <row r="10567" customFormat="1" customHeight="1"/>
    <row r="10568" customFormat="1" customHeight="1"/>
    <row r="10569" customFormat="1" customHeight="1"/>
    <row r="10570" customFormat="1" customHeight="1"/>
    <row r="10571" customFormat="1" customHeight="1"/>
    <row r="10572" customFormat="1" customHeight="1"/>
    <row r="10573" customFormat="1" customHeight="1"/>
    <row r="10574" customFormat="1" customHeight="1"/>
    <row r="10575" customFormat="1" customHeight="1"/>
    <row r="10576" customFormat="1" customHeight="1"/>
    <row r="10577" customFormat="1" customHeight="1"/>
    <row r="10578" customFormat="1" customHeight="1"/>
    <row r="10579" customFormat="1" customHeight="1"/>
    <row r="10580" customFormat="1" customHeight="1"/>
    <row r="10581" customFormat="1" customHeight="1"/>
    <row r="10582" customFormat="1" customHeight="1"/>
    <row r="10583" customFormat="1" customHeight="1"/>
    <row r="10584" customFormat="1" customHeight="1"/>
    <row r="10585" customFormat="1" customHeight="1"/>
    <row r="10586" customFormat="1" customHeight="1"/>
    <row r="10587" customFormat="1" customHeight="1"/>
    <row r="10588" customFormat="1" customHeight="1"/>
    <row r="10589" customFormat="1" customHeight="1"/>
    <row r="10590" customFormat="1" customHeight="1"/>
    <row r="10591" customFormat="1" customHeight="1"/>
    <row r="10592" customFormat="1" customHeight="1"/>
    <row r="10593" customFormat="1" customHeight="1"/>
    <row r="10594" customFormat="1" customHeight="1"/>
    <row r="10595" customFormat="1" customHeight="1"/>
    <row r="10596" customFormat="1" customHeight="1"/>
    <row r="10597" customFormat="1" customHeight="1"/>
    <row r="10598" customFormat="1" customHeight="1"/>
    <row r="10599" customFormat="1" customHeight="1"/>
    <row r="10600" customFormat="1" customHeight="1"/>
    <row r="10601" customFormat="1" customHeight="1"/>
    <row r="10602" customFormat="1" customHeight="1"/>
    <row r="10603" customFormat="1" customHeight="1"/>
    <row r="10604" customFormat="1" customHeight="1"/>
    <row r="10605" customFormat="1" customHeight="1"/>
    <row r="10606" customFormat="1" customHeight="1"/>
    <row r="10607" customFormat="1" customHeight="1"/>
    <row r="10608" customFormat="1" customHeight="1"/>
    <row r="10609" customFormat="1" customHeight="1"/>
    <row r="10610" customFormat="1" customHeight="1"/>
    <row r="10611" customFormat="1" customHeight="1"/>
    <row r="10612" customFormat="1" customHeight="1"/>
    <row r="10613" customFormat="1" customHeight="1"/>
    <row r="10614" customFormat="1" customHeight="1"/>
    <row r="10615" customFormat="1" customHeight="1"/>
    <row r="10616" customFormat="1" customHeight="1"/>
    <row r="10617" customFormat="1" customHeight="1"/>
    <row r="10618" customFormat="1" customHeight="1"/>
    <row r="10619" customFormat="1" customHeight="1"/>
    <row r="10620" customFormat="1" customHeight="1"/>
    <row r="10621" customFormat="1" customHeight="1"/>
    <row r="10622" customFormat="1" customHeight="1"/>
    <row r="10623" customFormat="1" customHeight="1"/>
    <row r="10624" customFormat="1" customHeight="1"/>
    <row r="10625" customFormat="1" customHeight="1"/>
    <row r="10626" customFormat="1" customHeight="1"/>
    <row r="10627" customFormat="1" customHeight="1"/>
    <row r="10628" customFormat="1" customHeight="1"/>
    <row r="10629" customFormat="1" customHeight="1"/>
    <row r="10630" customFormat="1" customHeight="1"/>
    <row r="10631" customFormat="1" customHeight="1"/>
    <row r="10632" customFormat="1" customHeight="1"/>
    <row r="10633" customFormat="1" customHeight="1"/>
    <row r="10634" customFormat="1" customHeight="1"/>
    <row r="10635" customFormat="1" customHeight="1"/>
    <row r="10636" customFormat="1" customHeight="1"/>
    <row r="10637" customFormat="1" customHeight="1"/>
    <row r="10638" customFormat="1" customHeight="1"/>
    <row r="10639" customFormat="1" customHeight="1"/>
    <row r="10640" customFormat="1" customHeight="1"/>
    <row r="10641" customFormat="1" customHeight="1"/>
    <row r="10642" customFormat="1" customHeight="1"/>
    <row r="10643" customFormat="1" customHeight="1"/>
    <row r="10644" customFormat="1" customHeight="1"/>
    <row r="10645" customFormat="1" customHeight="1"/>
    <row r="10646" customFormat="1" customHeight="1"/>
    <row r="10647" customFormat="1" customHeight="1"/>
    <row r="10648" customFormat="1" customHeight="1"/>
    <row r="10649" customFormat="1" customHeight="1"/>
    <row r="10650" customFormat="1" customHeight="1"/>
    <row r="10651" customFormat="1" customHeight="1"/>
    <row r="10652" customFormat="1" customHeight="1"/>
    <row r="10653" customFormat="1" customHeight="1"/>
    <row r="10654" customFormat="1" customHeight="1"/>
    <row r="10655" customFormat="1" customHeight="1"/>
    <row r="10656" customFormat="1" customHeight="1"/>
    <row r="10657" customFormat="1" customHeight="1"/>
    <row r="10658" customFormat="1" customHeight="1"/>
    <row r="10659" customFormat="1" customHeight="1"/>
    <row r="10660" customFormat="1" customHeight="1"/>
    <row r="10661" customFormat="1" customHeight="1"/>
    <row r="10662" customFormat="1" customHeight="1"/>
    <row r="10663" customFormat="1" customHeight="1"/>
    <row r="10664" customFormat="1" customHeight="1"/>
    <row r="10665" customFormat="1" customHeight="1"/>
    <row r="10666" customFormat="1" customHeight="1"/>
    <row r="10667" customFormat="1" customHeight="1"/>
    <row r="10668" customFormat="1" customHeight="1"/>
    <row r="10669" customFormat="1" customHeight="1"/>
    <row r="10670" customFormat="1" customHeight="1"/>
    <row r="10671" customFormat="1" customHeight="1"/>
    <row r="10672" customFormat="1" customHeight="1"/>
    <row r="10673" customFormat="1" customHeight="1"/>
    <row r="10674" customFormat="1" customHeight="1"/>
    <row r="10675" customFormat="1" customHeight="1"/>
    <row r="10676" customFormat="1" customHeight="1"/>
    <row r="10677" customFormat="1" customHeight="1"/>
    <row r="10678" customFormat="1" customHeight="1"/>
    <row r="10679" customFormat="1" customHeight="1"/>
    <row r="10680" customFormat="1" customHeight="1"/>
    <row r="10681" customFormat="1" customHeight="1"/>
    <row r="10682" customFormat="1" customHeight="1"/>
    <row r="10683" customFormat="1" customHeight="1"/>
    <row r="10684" customFormat="1" customHeight="1"/>
    <row r="10685" customFormat="1" customHeight="1"/>
    <row r="10686" customFormat="1" customHeight="1"/>
    <row r="10687" customFormat="1" customHeight="1"/>
    <row r="10688" customFormat="1" customHeight="1"/>
    <row r="10689" customFormat="1" customHeight="1"/>
    <row r="10690" customFormat="1" customHeight="1"/>
    <row r="10691" customFormat="1" customHeight="1"/>
    <row r="10692" customFormat="1" customHeight="1"/>
    <row r="10693" customFormat="1" customHeight="1"/>
    <row r="10694" customFormat="1" customHeight="1"/>
    <row r="10695" customFormat="1" customHeight="1"/>
    <row r="10696" customFormat="1" customHeight="1"/>
    <row r="10697" customFormat="1" customHeight="1"/>
    <row r="10698" customFormat="1" customHeight="1"/>
    <row r="10699" customFormat="1" customHeight="1"/>
    <row r="10700" customFormat="1" customHeight="1"/>
    <row r="10701" customFormat="1" customHeight="1"/>
    <row r="10702" customFormat="1" customHeight="1"/>
    <row r="10703" customFormat="1" customHeight="1"/>
    <row r="10704" customFormat="1" customHeight="1"/>
    <row r="10705" customFormat="1" customHeight="1"/>
    <row r="10706" customFormat="1" customHeight="1"/>
    <row r="10707" customFormat="1" customHeight="1"/>
    <row r="10708" customFormat="1" customHeight="1"/>
    <row r="10709" customFormat="1" customHeight="1"/>
    <row r="10710" customFormat="1" customHeight="1"/>
    <row r="10711" customFormat="1" customHeight="1"/>
    <row r="10712" customFormat="1" customHeight="1"/>
    <row r="10713" customFormat="1" customHeight="1"/>
    <row r="10714" customFormat="1" customHeight="1"/>
    <row r="10715" customFormat="1" customHeight="1"/>
    <row r="10716" customFormat="1" customHeight="1"/>
    <row r="10717" customFormat="1" customHeight="1"/>
    <row r="10718" customFormat="1" customHeight="1"/>
    <row r="10719" customFormat="1" customHeight="1"/>
    <row r="10720" customFormat="1" customHeight="1"/>
    <row r="10721" customFormat="1" customHeight="1"/>
    <row r="10722" customFormat="1" customHeight="1"/>
    <row r="10723" customFormat="1" customHeight="1"/>
    <row r="10724" customFormat="1" customHeight="1"/>
    <row r="10725" customFormat="1" customHeight="1"/>
    <row r="10726" customFormat="1" customHeight="1"/>
    <row r="10727" customFormat="1" customHeight="1"/>
    <row r="10728" customFormat="1" customHeight="1"/>
    <row r="10729" customFormat="1" customHeight="1"/>
    <row r="10730" customFormat="1" customHeight="1"/>
    <row r="10731" customFormat="1" customHeight="1"/>
    <row r="10732" customFormat="1" customHeight="1"/>
    <row r="10733" customFormat="1" customHeight="1"/>
    <row r="10734" customFormat="1" customHeight="1"/>
    <row r="10735" customFormat="1" customHeight="1"/>
    <row r="10736" customFormat="1" customHeight="1"/>
    <row r="10737" customFormat="1" customHeight="1"/>
    <row r="10738" customFormat="1" customHeight="1"/>
    <row r="10739" customFormat="1" customHeight="1"/>
    <row r="10740" customFormat="1" customHeight="1"/>
    <row r="10741" customFormat="1" customHeight="1"/>
    <row r="10742" customFormat="1" customHeight="1"/>
    <row r="10743" customFormat="1" customHeight="1"/>
    <row r="10744" customFormat="1" customHeight="1"/>
    <row r="10745" customFormat="1" customHeight="1"/>
    <row r="10746" customFormat="1" customHeight="1"/>
    <row r="10747" customFormat="1" customHeight="1"/>
    <row r="10748" customFormat="1" customHeight="1"/>
    <row r="10749" customFormat="1" customHeight="1"/>
    <row r="10750" customFormat="1" customHeight="1"/>
    <row r="10751" customFormat="1" customHeight="1"/>
    <row r="10752" customFormat="1" customHeight="1"/>
    <row r="10753" customFormat="1" customHeight="1"/>
    <row r="10754" customFormat="1" customHeight="1"/>
    <row r="10755" customFormat="1" customHeight="1"/>
    <row r="10756" customFormat="1" customHeight="1"/>
    <row r="10757" customFormat="1" customHeight="1"/>
    <row r="10758" customFormat="1" customHeight="1"/>
    <row r="10759" customFormat="1" customHeight="1"/>
    <row r="10760" customFormat="1" customHeight="1"/>
    <row r="10761" customFormat="1" customHeight="1"/>
    <row r="10762" customFormat="1" customHeight="1"/>
    <row r="10763" customFormat="1" customHeight="1"/>
    <row r="10764" customFormat="1" customHeight="1"/>
    <row r="10765" customFormat="1" customHeight="1"/>
    <row r="10766" customFormat="1" customHeight="1"/>
    <row r="10767" customFormat="1" customHeight="1"/>
    <row r="10768" customFormat="1" customHeight="1"/>
    <row r="10769" customFormat="1" customHeight="1"/>
    <row r="10770" customFormat="1" customHeight="1"/>
    <row r="10771" customFormat="1" customHeight="1"/>
    <row r="10772" customFormat="1" customHeight="1"/>
    <row r="10773" customFormat="1" customHeight="1"/>
    <row r="10774" customFormat="1" customHeight="1"/>
    <row r="10775" customFormat="1" customHeight="1"/>
    <row r="10776" customFormat="1" customHeight="1"/>
    <row r="10777" customFormat="1" customHeight="1"/>
    <row r="10778" customFormat="1" customHeight="1"/>
    <row r="10779" customFormat="1" customHeight="1"/>
    <row r="10780" customFormat="1" customHeight="1"/>
    <row r="10781" customFormat="1" customHeight="1"/>
    <row r="10782" customFormat="1" customHeight="1"/>
    <row r="10783" customFormat="1" customHeight="1"/>
    <row r="10784" customFormat="1" customHeight="1"/>
    <row r="10785" customFormat="1" customHeight="1"/>
    <row r="10786" customFormat="1" customHeight="1"/>
    <row r="10787" customFormat="1" customHeight="1"/>
    <row r="10788" customFormat="1" customHeight="1"/>
    <row r="10789" customFormat="1" customHeight="1"/>
    <row r="10790" customFormat="1" customHeight="1"/>
    <row r="10791" customFormat="1" customHeight="1"/>
    <row r="10792" customFormat="1" customHeight="1"/>
    <row r="10793" customFormat="1" customHeight="1"/>
    <row r="10794" customFormat="1" customHeight="1"/>
    <row r="10795" customFormat="1" customHeight="1"/>
    <row r="10796" customFormat="1" customHeight="1"/>
    <row r="10797" customFormat="1" customHeight="1"/>
    <row r="10798" customFormat="1" customHeight="1"/>
    <row r="10799" customFormat="1" customHeight="1"/>
    <row r="10800" customFormat="1" customHeight="1"/>
    <row r="10801" customFormat="1" customHeight="1"/>
    <row r="10802" customFormat="1" customHeight="1"/>
    <row r="10803" customFormat="1" customHeight="1"/>
    <row r="10804" customFormat="1" customHeight="1"/>
    <row r="10805" customFormat="1" customHeight="1"/>
    <row r="10806" customFormat="1" customHeight="1"/>
    <row r="10807" customFormat="1" customHeight="1"/>
    <row r="10808" customFormat="1" customHeight="1"/>
    <row r="10809" customFormat="1" customHeight="1"/>
    <row r="10810" customFormat="1" customHeight="1"/>
    <row r="10811" customFormat="1" customHeight="1"/>
    <row r="10812" customFormat="1" customHeight="1"/>
    <row r="10813" customFormat="1" customHeight="1"/>
    <row r="10814" customFormat="1" customHeight="1"/>
    <row r="10815" customFormat="1" customHeight="1"/>
    <row r="10816" customFormat="1" customHeight="1"/>
    <row r="10817" customFormat="1" customHeight="1"/>
    <row r="10818" customFormat="1" customHeight="1"/>
    <row r="10819" customFormat="1" customHeight="1"/>
    <row r="10820" customFormat="1" customHeight="1"/>
    <row r="10821" customFormat="1" customHeight="1"/>
    <row r="10822" customFormat="1" customHeight="1"/>
    <row r="10823" customFormat="1" customHeight="1"/>
    <row r="10824" customFormat="1" customHeight="1"/>
    <row r="10825" customFormat="1" customHeight="1"/>
    <row r="10826" customFormat="1" customHeight="1"/>
    <row r="10827" customFormat="1" customHeight="1"/>
    <row r="10828" customFormat="1" customHeight="1"/>
    <row r="10829" customFormat="1" customHeight="1"/>
    <row r="10830" customFormat="1" customHeight="1"/>
    <row r="10831" customFormat="1" customHeight="1"/>
    <row r="10832" customFormat="1" customHeight="1"/>
    <row r="10833" customFormat="1" customHeight="1"/>
    <row r="10834" customFormat="1" customHeight="1"/>
    <row r="10835" customFormat="1" customHeight="1"/>
    <row r="10836" customFormat="1" customHeight="1"/>
    <row r="10837" customFormat="1" customHeight="1"/>
    <row r="10838" customFormat="1" customHeight="1"/>
    <row r="10839" customFormat="1" customHeight="1"/>
    <row r="10840" customFormat="1" customHeight="1"/>
    <row r="10841" customFormat="1" customHeight="1"/>
    <row r="10842" customFormat="1" customHeight="1"/>
    <row r="10843" customFormat="1" customHeight="1"/>
    <row r="10844" customFormat="1" customHeight="1"/>
    <row r="10845" customFormat="1" customHeight="1"/>
    <row r="10846" customFormat="1" customHeight="1"/>
    <row r="10847" customFormat="1" customHeight="1"/>
    <row r="10848" customFormat="1" customHeight="1"/>
    <row r="10849" customFormat="1" customHeight="1"/>
    <row r="10850" customFormat="1" customHeight="1"/>
    <row r="10851" customFormat="1" customHeight="1"/>
    <row r="10852" customFormat="1" customHeight="1"/>
    <row r="10853" customFormat="1" customHeight="1"/>
    <row r="10854" customFormat="1" customHeight="1"/>
    <row r="10855" customFormat="1" customHeight="1"/>
    <row r="10856" customFormat="1" customHeight="1"/>
    <row r="10857" customFormat="1" customHeight="1"/>
    <row r="10858" customFormat="1" customHeight="1"/>
    <row r="10859" customFormat="1" customHeight="1"/>
    <row r="10860" customFormat="1" customHeight="1"/>
    <row r="10861" customFormat="1" customHeight="1"/>
    <row r="10862" customFormat="1" customHeight="1"/>
    <row r="10863" customFormat="1" customHeight="1"/>
    <row r="10864" customFormat="1" customHeight="1"/>
    <row r="10865" customFormat="1" customHeight="1"/>
    <row r="10866" customFormat="1" customHeight="1"/>
    <row r="10867" customFormat="1" customHeight="1"/>
    <row r="10868" customFormat="1" customHeight="1"/>
    <row r="10869" customFormat="1" customHeight="1"/>
    <row r="10870" customFormat="1" customHeight="1"/>
    <row r="10871" customFormat="1" customHeight="1"/>
    <row r="10872" customFormat="1" customHeight="1"/>
    <row r="10873" customFormat="1" customHeight="1"/>
    <row r="10874" customFormat="1" customHeight="1"/>
    <row r="10875" customFormat="1" customHeight="1"/>
    <row r="10876" customFormat="1" customHeight="1"/>
    <row r="10877" customFormat="1" customHeight="1"/>
    <row r="10878" customFormat="1" customHeight="1"/>
    <row r="10879" customFormat="1" customHeight="1"/>
    <row r="10880" customFormat="1" customHeight="1"/>
    <row r="10881" customFormat="1" customHeight="1"/>
    <row r="10882" customFormat="1" customHeight="1"/>
    <row r="10883" customFormat="1" customHeight="1"/>
    <row r="10884" customFormat="1" customHeight="1"/>
    <row r="10885" customFormat="1" customHeight="1"/>
    <row r="10886" customFormat="1" customHeight="1"/>
    <row r="10887" customFormat="1" customHeight="1"/>
    <row r="10888" customFormat="1" customHeight="1"/>
    <row r="10889" customFormat="1" customHeight="1"/>
    <row r="10890" customFormat="1" customHeight="1"/>
    <row r="10891" customFormat="1" customHeight="1"/>
    <row r="10892" customFormat="1" customHeight="1"/>
    <row r="10893" customFormat="1" customHeight="1"/>
    <row r="10894" customFormat="1" customHeight="1"/>
    <row r="10895" customFormat="1" customHeight="1"/>
    <row r="10896" customFormat="1" customHeight="1"/>
    <row r="10897" customFormat="1" customHeight="1"/>
    <row r="10898" customFormat="1" customHeight="1"/>
    <row r="10899" customFormat="1" customHeight="1"/>
    <row r="10900" customFormat="1" customHeight="1"/>
    <row r="10901" customFormat="1" customHeight="1"/>
    <row r="10902" customFormat="1" customHeight="1"/>
    <row r="10903" customFormat="1" customHeight="1"/>
    <row r="10904" customFormat="1" customHeight="1"/>
    <row r="10905" customFormat="1" customHeight="1"/>
    <row r="10906" customFormat="1" customHeight="1"/>
    <row r="10907" customFormat="1" customHeight="1"/>
    <row r="10908" customFormat="1" customHeight="1"/>
    <row r="10909" customFormat="1" customHeight="1"/>
    <row r="10910" customFormat="1" customHeight="1"/>
    <row r="10911" customFormat="1" customHeight="1"/>
    <row r="10912" customFormat="1" customHeight="1"/>
    <row r="10913" customFormat="1" customHeight="1"/>
    <row r="10914" customFormat="1" customHeight="1"/>
    <row r="10915" customFormat="1" customHeight="1"/>
    <row r="10916" customFormat="1" customHeight="1"/>
    <row r="10917" customFormat="1" customHeight="1"/>
    <row r="10918" customFormat="1" customHeight="1"/>
    <row r="10919" customFormat="1" customHeight="1"/>
    <row r="10920" customFormat="1" customHeight="1"/>
    <row r="10921" customFormat="1" customHeight="1"/>
    <row r="10922" customFormat="1" customHeight="1"/>
    <row r="10923" customFormat="1" customHeight="1"/>
    <row r="10924" customFormat="1" customHeight="1"/>
    <row r="10925" customFormat="1" customHeight="1"/>
    <row r="10926" customFormat="1" customHeight="1"/>
    <row r="10927" customFormat="1" customHeight="1"/>
    <row r="10928" customFormat="1" customHeight="1"/>
    <row r="10929" customFormat="1" customHeight="1"/>
    <row r="10930" customFormat="1" customHeight="1"/>
    <row r="10931" customFormat="1" customHeight="1"/>
    <row r="10932" customFormat="1" customHeight="1"/>
    <row r="10933" customFormat="1" customHeight="1"/>
    <row r="10934" customFormat="1" customHeight="1"/>
    <row r="10935" customFormat="1" customHeight="1"/>
    <row r="10936" customFormat="1" customHeight="1"/>
    <row r="10937" customFormat="1" customHeight="1"/>
    <row r="10938" customFormat="1" customHeight="1"/>
    <row r="10939" customFormat="1" customHeight="1"/>
    <row r="10940" customFormat="1" customHeight="1"/>
    <row r="10941" customFormat="1" customHeight="1"/>
    <row r="10942" customFormat="1" customHeight="1"/>
    <row r="10943" customFormat="1" customHeight="1"/>
    <row r="10944" customFormat="1" customHeight="1"/>
    <row r="10945" customFormat="1" customHeight="1"/>
    <row r="10946" customFormat="1" customHeight="1"/>
    <row r="10947" customFormat="1" customHeight="1"/>
    <row r="10948" customFormat="1" customHeight="1"/>
    <row r="10949" customFormat="1" customHeight="1"/>
    <row r="10950" customFormat="1" customHeight="1"/>
    <row r="10951" customFormat="1" customHeight="1"/>
    <row r="10952" customFormat="1" customHeight="1"/>
    <row r="10953" customFormat="1" customHeight="1"/>
    <row r="10954" customFormat="1" customHeight="1"/>
    <row r="10955" customFormat="1" customHeight="1"/>
    <row r="10956" customFormat="1" customHeight="1"/>
    <row r="10957" customFormat="1" customHeight="1"/>
    <row r="10958" customFormat="1" customHeight="1"/>
    <row r="10959" customFormat="1" customHeight="1"/>
    <row r="10960" customFormat="1" customHeight="1"/>
    <row r="10961" customFormat="1" customHeight="1"/>
    <row r="10962" customFormat="1" customHeight="1"/>
    <row r="10963" customFormat="1" customHeight="1"/>
    <row r="10964" customFormat="1" customHeight="1"/>
    <row r="10965" customFormat="1" customHeight="1"/>
    <row r="10966" customFormat="1" customHeight="1"/>
    <row r="10967" customFormat="1" customHeight="1"/>
    <row r="10968" customFormat="1" customHeight="1"/>
    <row r="10969" customFormat="1" customHeight="1"/>
    <row r="10970" customFormat="1" customHeight="1"/>
    <row r="10971" customFormat="1" customHeight="1"/>
    <row r="10972" customFormat="1" customHeight="1"/>
    <row r="10973" customFormat="1" customHeight="1"/>
    <row r="10974" customFormat="1" customHeight="1"/>
    <row r="10975" customFormat="1" customHeight="1"/>
    <row r="10976" customFormat="1" customHeight="1"/>
    <row r="10977" customFormat="1" customHeight="1"/>
    <row r="10978" customFormat="1" customHeight="1"/>
    <row r="10979" customFormat="1" customHeight="1"/>
    <row r="10980" customFormat="1" customHeight="1"/>
    <row r="10981" customFormat="1" customHeight="1"/>
    <row r="10982" customFormat="1" customHeight="1"/>
    <row r="10983" customFormat="1" customHeight="1"/>
    <row r="10984" customFormat="1" customHeight="1"/>
    <row r="10985" customFormat="1" customHeight="1"/>
    <row r="10986" customFormat="1" customHeight="1"/>
    <row r="10987" customFormat="1" customHeight="1"/>
    <row r="10988" customFormat="1" customHeight="1"/>
    <row r="10989" customFormat="1" customHeight="1"/>
    <row r="10990" customFormat="1" customHeight="1"/>
    <row r="10991" customFormat="1" customHeight="1"/>
    <row r="10992" customFormat="1" customHeight="1"/>
    <row r="10993" customFormat="1" customHeight="1"/>
    <row r="10994" customFormat="1" customHeight="1"/>
    <row r="10995" customFormat="1" customHeight="1"/>
    <row r="10996" customFormat="1" customHeight="1"/>
    <row r="10997" customFormat="1" customHeight="1"/>
    <row r="10998" customFormat="1" customHeight="1"/>
    <row r="10999" customFormat="1" customHeight="1"/>
    <row r="11000" customFormat="1" customHeight="1"/>
    <row r="11001" customFormat="1" customHeight="1"/>
    <row r="11002" customFormat="1" customHeight="1"/>
    <row r="11003" customFormat="1" customHeight="1"/>
    <row r="11004" customFormat="1" customHeight="1"/>
    <row r="11005" customFormat="1" customHeight="1"/>
    <row r="11006" customFormat="1" customHeight="1"/>
    <row r="11007" customFormat="1" customHeight="1"/>
    <row r="11008" customFormat="1" customHeight="1"/>
    <row r="11009" customFormat="1" customHeight="1"/>
    <row r="11010" customFormat="1" customHeight="1"/>
    <row r="11011" customFormat="1" customHeight="1"/>
    <row r="11012" customFormat="1" customHeight="1"/>
    <row r="11013" customFormat="1" customHeight="1"/>
    <row r="11014" customFormat="1" customHeight="1"/>
    <row r="11015" customFormat="1" customHeight="1"/>
    <row r="11016" customFormat="1" customHeight="1"/>
    <row r="11017" customFormat="1" customHeight="1"/>
    <row r="11018" customFormat="1" customHeight="1"/>
    <row r="11019" customFormat="1" customHeight="1"/>
    <row r="11020" customFormat="1" customHeight="1"/>
    <row r="11021" customFormat="1" customHeight="1"/>
    <row r="11022" customFormat="1" customHeight="1"/>
    <row r="11023" customFormat="1" customHeight="1"/>
    <row r="11024" customFormat="1" customHeight="1"/>
    <row r="11025" customFormat="1" customHeight="1"/>
    <row r="11026" customFormat="1" customHeight="1"/>
    <row r="11027" customFormat="1" customHeight="1"/>
    <row r="11028" customFormat="1" customHeight="1"/>
    <row r="11029" customFormat="1" customHeight="1"/>
    <row r="11030" customFormat="1" customHeight="1"/>
    <row r="11031" customFormat="1" customHeight="1"/>
    <row r="11032" customFormat="1" customHeight="1"/>
    <row r="11033" customFormat="1" customHeight="1"/>
    <row r="11034" customFormat="1" customHeight="1"/>
    <row r="11035" customFormat="1" customHeight="1"/>
    <row r="11036" customFormat="1" customHeight="1"/>
    <row r="11037" customFormat="1" customHeight="1"/>
    <row r="11038" customFormat="1" customHeight="1"/>
    <row r="11039" customFormat="1" customHeight="1"/>
    <row r="11040" customFormat="1" customHeight="1"/>
    <row r="11041" customFormat="1" customHeight="1"/>
    <row r="11042" customFormat="1" customHeight="1"/>
    <row r="11043" customFormat="1" customHeight="1"/>
    <row r="11044" customFormat="1" customHeight="1"/>
    <row r="11045" customFormat="1" customHeight="1"/>
    <row r="11046" customFormat="1" customHeight="1"/>
    <row r="11047" customFormat="1" customHeight="1"/>
    <row r="11048" customFormat="1" customHeight="1"/>
    <row r="11049" customFormat="1" customHeight="1"/>
    <row r="11050" customFormat="1" customHeight="1"/>
    <row r="11051" customFormat="1" customHeight="1"/>
    <row r="11052" customFormat="1" customHeight="1"/>
    <row r="11053" customFormat="1" customHeight="1"/>
    <row r="11054" customFormat="1" customHeight="1"/>
    <row r="11055" customFormat="1" customHeight="1"/>
    <row r="11056" customFormat="1" customHeight="1"/>
    <row r="11057" customFormat="1" customHeight="1"/>
    <row r="11058" customFormat="1" customHeight="1"/>
    <row r="11059" customFormat="1" customHeight="1"/>
    <row r="11060" customFormat="1" customHeight="1"/>
    <row r="11061" customFormat="1" customHeight="1"/>
    <row r="11062" customFormat="1" customHeight="1"/>
    <row r="11063" customFormat="1" customHeight="1"/>
    <row r="11064" customFormat="1" customHeight="1"/>
    <row r="11065" customFormat="1" customHeight="1"/>
    <row r="11066" customFormat="1" customHeight="1"/>
    <row r="11067" customFormat="1" customHeight="1"/>
    <row r="11068" customFormat="1" customHeight="1"/>
    <row r="11069" customFormat="1" customHeight="1"/>
    <row r="11070" customFormat="1" customHeight="1"/>
    <row r="11071" customFormat="1" customHeight="1"/>
    <row r="11072" customFormat="1" customHeight="1"/>
    <row r="11073" customFormat="1" customHeight="1"/>
    <row r="11074" customFormat="1" customHeight="1"/>
    <row r="11075" customFormat="1" customHeight="1"/>
    <row r="11076" customFormat="1" customHeight="1"/>
    <row r="11077" customFormat="1" customHeight="1"/>
    <row r="11078" customFormat="1" customHeight="1"/>
    <row r="11079" customFormat="1" customHeight="1"/>
    <row r="11080" customFormat="1" customHeight="1"/>
    <row r="11081" customFormat="1" customHeight="1"/>
    <row r="11082" customFormat="1" customHeight="1"/>
    <row r="11083" customFormat="1" customHeight="1"/>
    <row r="11084" customFormat="1" customHeight="1"/>
    <row r="11085" customFormat="1" customHeight="1"/>
    <row r="11086" customFormat="1" customHeight="1"/>
    <row r="11087" customFormat="1" customHeight="1"/>
    <row r="11088" customFormat="1" customHeight="1"/>
    <row r="11089" customFormat="1" customHeight="1"/>
    <row r="11090" customFormat="1" customHeight="1"/>
    <row r="11091" customFormat="1" customHeight="1"/>
    <row r="11092" customFormat="1" customHeight="1"/>
    <row r="11093" customFormat="1" customHeight="1"/>
    <row r="11094" customFormat="1" customHeight="1"/>
    <row r="11095" customFormat="1" customHeight="1"/>
    <row r="11096" customFormat="1" customHeight="1"/>
    <row r="11097" customFormat="1" customHeight="1"/>
    <row r="11098" customFormat="1" customHeight="1"/>
    <row r="11099" customFormat="1" customHeight="1"/>
    <row r="11100" customFormat="1" customHeight="1"/>
    <row r="11101" customFormat="1" customHeight="1"/>
    <row r="11102" customFormat="1" customHeight="1"/>
    <row r="11103" customFormat="1" customHeight="1"/>
    <row r="11104" customFormat="1" customHeight="1"/>
    <row r="11105" customFormat="1" customHeight="1"/>
    <row r="11106" customFormat="1" customHeight="1"/>
    <row r="11107" customFormat="1" customHeight="1"/>
    <row r="11108" customFormat="1" customHeight="1"/>
    <row r="11109" customFormat="1" customHeight="1"/>
    <row r="11110" customFormat="1" customHeight="1"/>
    <row r="11111" customFormat="1" customHeight="1"/>
    <row r="11112" customFormat="1" customHeight="1"/>
    <row r="11113" customFormat="1" customHeight="1"/>
    <row r="11114" customFormat="1" customHeight="1"/>
    <row r="11115" customFormat="1" customHeight="1"/>
    <row r="11116" customFormat="1" customHeight="1"/>
    <row r="11117" customFormat="1" customHeight="1"/>
    <row r="11118" customFormat="1" customHeight="1"/>
    <row r="11119" customFormat="1" customHeight="1"/>
    <row r="11120" customFormat="1" customHeight="1"/>
    <row r="11121" customFormat="1" customHeight="1"/>
    <row r="11122" customFormat="1" customHeight="1"/>
    <row r="11123" customFormat="1" customHeight="1"/>
    <row r="11124" customFormat="1" customHeight="1"/>
    <row r="11125" customFormat="1" customHeight="1"/>
    <row r="11126" customFormat="1" customHeight="1"/>
    <row r="11127" customFormat="1" customHeight="1"/>
    <row r="11128" customFormat="1" customHeight="1"/>
    <row r="11129" customFormat="1" customHeight="1"/>
    <row r="11130" customFormat="1" customHeight="1"/>
    <row r="11131" customFormat="1" customHeight="1"/>
    <row r="11132" customFormat="1" customHeight="1"/>
    <row r="11133" customFormat="1" customHeight="1"/>
    <row r="11134" customFormat="1" customHeight="1"/>
    <row r="11135" customFormat="1" customHeight="1"/>
    <row r="11136" customFormat="1" customHeight="1"/>
    <row r="11137" customFormat="1" customHeight="1"/>
    <row r="11138" customFormat="1" customHeight="1"/>
    <row r="11139" customFormat="1" customHeight="1"/>
    <row r="11140" customFormat="1" customHeight="1"/>
    <row r="11141" customFormat="1" customHeight="1"/>
    <row r="11142" customFormat="1" customHeight="1"/>
    <row r="11143" customFormat="1" customHeight="1"/>
    <row r="11144" customFormat="1" customHeight="1"/>
    <row r="11145" customFormat="1" customHeight="1"/>
    <row r="11146" customFormat="1" customHeight="1"/>
    <row r="11147" customFormat="1" customHeight="1"/>
    <row r="11148" customFormat="1" customHeight="1"/>
    <row r="11149" customFormat="1" customHeight="1"/>
    <row r="11150" customFormat="1" customHeight="1"/>
    <row r="11151" customFormat="1" customHeight="1"/>
    <row r="11152" customFormat="1" customHeight="1"/>
    <row r="11153" customFormat="1" customHeight="1"/>
    <row r="11154" customFormat="1" customHeight="1"/>
    <row r="11155" customFormat="1" customHeight="1"/>
    <row r="11156" customFormat="1" customHeight="1"/>
    <row r="11157" customFormat="1" customHeight="1"/>
    <row r="11158" customFormat="1" customHeight="1"/>
    <row r="11159" customFormat="1" customHeight="1"/>
    <row r="11160" customFormat="1" customHeight="1"/>
    <row r="11161" customFormat="1" customHeight="1"/>
    <row r="11162" customFormat="1" customHeight="1"/>
    <row r="11163" customFormat="1" customHeight="1"/>
    <row r="11164" customFormat="1" customHeight="1"/>
    <row r="11165" customFormat="1" customHeight="1"/>
    <row r="11166" customFormat="1" customHeight="1"/>
    <row r="11167" customFormat="1" customHeight="1"/>
    <row r="11168" customFormat="1" customHeight="1"/>
    <row r="11169" customFormat="1" customHeight="1"/>
    <row r="11170" customFormat="1" customHeight="1"/>
    <row r="11171" customFormat="1" customHeight="1"/>
    <row r="11172" customFormat="1" customHeight="1"/>
    <row r="11173" customFormat="1" customHeight="1"/>
    <row r="11174" customFormat="1" customHeight="1"/>
    <row r="11175" customFormat="1" customHeight="1"/>
    <row r="11176" customFormat="1" customHeight="1"/>
    <row r="11177" customFormat="1" customHeight="1"/>
    <row r="11178" customFormat="1" customHeight="1"/>
    <row r="11179" customFormat="1" customHeight="1"/>
    <row r="11180" customFormat="1" customHeight="1"/>
    <row r="11181" customFormat="1" customHeight="1"/>
    <row r="11182" customFormat="1" customHeight="1"/>
    <row r="11183" customFormat="1" customHeight="1"/>
    <row r="11184" customFormat="1" customHeight="1"/>
    <row r="11185" customFormat="1" customHeight="1"/>
    <row r="11186" customFormat="1" customHeight="1"/>
    <row r="11187" customFormat="1" customHeight="1"/>
    <row r="11188" customFormat="1" customHeight="1"/>
    <row r="11189" customFormat="1" customHeight="1"/>
    <row r="11190" customFormat="1" customHeight="1"/>
    <row r="11191" customFormat="1" customHeight="1"/>
    <row r="11192" customFormat="1" customHeight="1"/>
    <row r="11193" customFormat="1" customHeight="1"/>
    <row r="11194" customFormat="1" customHeight="1"/>
    <row r="11195" customFormat="1" customHeight="1"/>
    <row r="11196" customFormat="1" customHeight="1"/>
    <row r="11197" customFormat="1" customHeight="1"/>
    <row r="11198" customFormat="1" customHeight="1"/>
    <row r="11199" customFormat="1" customHeight="1"/>
    <row r="11200" customFormat="1" customHeight="1"/>
    <row r="11201" customFormat="1" customHeight="1"/>
    <row r="11202" customFormat="1" customHeight="1"/>
    <row r="11203" customFormat="1" customHeight="1"/>
    <row r="11204" customFormat="1" customHeight="1"/>
    <row r="11205" customFormat="1" customHeight="1"/>
    <row r="11206" customFormat="1" customHeight="1"/>
    <row r="11207" customFormat="1" customHeight="1"/>
    <row r="11208" customFormat="1" customHeight="1"/>
    <row r="11209" customFormat="1" customHeight="1"/>
    <row r="11210" customFormat="1" customHeight="1"/>
    <row r="11211" customFormat="1" customHeight="1"/>
    <row r="11212" customFormat="1" customHeight="1"/>
    <row r="11213" customFormat="1" customHeight="1"/>
    <row r="11214" customFormat="1" customHeight="1"/>
    <row r="11215" customFormat="1" customHeight="1"/>
    <row r="11216" customFormat="1" customHeight="1"/>
    <row r="11217" customFormat="1" customHeight="1"/>
    <row r="11218" customFormat="1" customHeight="1"/>
    <row r="11219" customFormat="1" customHeight="1"/>
    <row r="11220" customFormat="1" customHeight="1"/>
    <row r="11221" customFormat="1" customHeight="1"/>
    <row r="11222" customFormat="1" customHeight="1"/>
    <row r="11223" customFormat="1" customHeight="1"/>
    <row r="11224" customFormat="1" customHeight="1"/>
    <row r="11225" customFormat="1" customHeight="1"/>
    <row r="11226" customFormat="1" customHeight="1"/>
    <row r="11227" customFormat="1" customHeight="1"/>
    <row r="11228" customFormat="1" customHeight="1"/>
    <row r="11229" customFormat="1" customHeight="1"/>
    <row r="11230" customFormat="1" customHeight="1"/>
    <row r="11231" customFormat="1" customHeight="1"/>
    <row r="11232" customFormat="1" customHeight="1"/>
    <row r="11233" customFormat="1" customHeight="1"/>
    <row r="11234" customFormat="1" customHeight="1"/>
    <row r="11235" customFormat="1" customHeight="1"/>
    <row r="11236" customFormat="1" customHeight="1"/>
    <row r="11237" customFormat="1" customHeight="1"/>
    <row r="11238" customFormat="1" customHeight="1"/>
    <row r="11239" customFormat="1" customHeight="1"/>
    <row r="11240" customFormat="1" customHeight="1"/>
    <row r="11241" customFormat="1" customHeight="1"/>
    <row r="11242" customFormat="1" customHeight="1"/>
    <row r="11243" customFormat="1" customHeight="1"/>
    <row r="11244" customFormat="1" customHeight="1"/>
    <row r="11245" customFormat="1" customHeight="1"/>
    <row r="11246" customFormat="1" customHeight="1"/>
    <row r="11247" customFormat="1" customHeight="1"/>
    <row r="11248" customFormat="1" customHeight="1"/>
    <row r="11249" customFormat="1" customHeight="1"/>
    <row r="11250" customFormat="1" customHeight="1"/>
    <row r="11251" customFormat="1" customHeight="1"/>
    <row r="11252" customFormat="1" customHeight="1"/>
    <row r="11253" customFormat="1" customHeight="1"/>
    <row r="11254" customFormat="1" customHeight="1"/>
    <row r="11255" customFormat="1" customHeight="1"/>
    <row r="11256" customFormat="1" customHeight="1"/>
    <row r="11257" customFormat="1" customHeight="1"/>
    <row r="11258" customFormat="1" customHeight="1"/>
    <row r="11259" customFormat="1" customHeight="1"/>
    <row r="11260" customFormat="1" customHeight="1"/>
    <row r="11261" customFormat="1" customHeight="1"/>
    <row r="11262" customFormat="1" customHeight="1"/>
    <row r="11263" customFormat="1" customHeight="1"/>
    <row r="11264" customFormat="1" customHeight="1"/>
    <row r="11265" customFormat="1" customHeight="1"/>
    <row r="11266" customFormat="1" customHeight="1"/>
    <row r="11267" customFormat="1" customHeight="1"/>
    <row r="11268" customFormat="1" customHeight="1"/>
    <row r="11269" customFormat="1" customHeight="1"/>
    <row r="11270" customFormat="1" customHeight="1"/>
    <row r="11271" customFormat="1" customHeight="1"/>
    <row r="11272" customFormat="1" customHeight="1"/>
    <row r="11273" customFormat="1" customHeight="1"/>
    <row r="11274" customFormat="1" customHeight="1"/>
    <row r="11275" customFormat="1" customHeight="1"/>
    <row r="11276" customFormat="1" customHeight="1"/>
    <row r="11277" customFormat="1" customHeight="1"/>
    <row r="11278" customFormat="1" customHeight="1"/>
    <row r="11279" customFormat="1" customHeight="1"/>
    <row r="11280" customFormat="1" customHeight="1"/>
    <row r="11281" customFormat="1" customHeight="1"/>
    <row r="11282" customFormat="1" customHeight="1"/>
    <row r="11283" customFormat="1" customHeight="1"/>
    <row r="11284" customFormat="1" customHeight="1"/>
    <row r="11285" customFormat="1" customHeight="1"/>
    <row r="11286" customFormat="1" customHeight="1"/>
    <row r="11287" customFormat="1" customHeight="1"/>
    <row r="11288" customFormat="1" customHeight="1"/>
    <row r="11289" customFormat="1" customHeight="1"/>
    <row r="11290" customFormat="1" customHeight="1"/>
    <row r="11291" customFormat="1" customHeight="1"/>
    <row r="11292" customFormat="1" customHeight="1"/>
    <row r="11293" customFormat="1" customHeight="1"/>
    <row r="11294" customFormat="1" customHeight="1"/>
    <row r="11295" customFormat="1" customHeight="1"/>
    <row r="11296" customFormat="1" customHeight="1"/>
    <row r="11297" customFormat="1" customHeight="1"/>
    <row r="11298" customFormat="1" customHeight="1"/>
    <row r="11299" customFormat="1" customHeight="1"/>
    <row r="11300" customFormat="1" customHeight="1"/>
    <row r="11301" customFormat="1" customHeight="1"/>
    <row r="11302" customFormat="1" customHeight="1"/>
    <row r="11303" customFormat="1" customHeight="1"/>
    <row r="11304" customFormat="1" customHeight="1"/>
    <row r="11305" customFormat="1" customHeight="1"/>
    <row r="11306" customFormat="1" customHeight="1"/>
    <row r="11307" customFormat="1" customHeight="1"/>
    <row r="11308" customFormat="1" customHeight="1"/>
    <row r="11309" customFormat="1" customHeight="1"/>
    <row r="11310" customFormat="1" customHeight="1"/>
    <row r="11311" customFormat="1" customHeight="1"/>
    <row r="11312" customFormat="1" customHeight="1"/>
    <row r="11313" customFormat="1" customHeight="1"/>
    <row r="11314" customFormat="1" customHeight="1"/>
    <row r="11315" customFormat="1" customHeight="1"/>
    <row r="11316" customFormat="1" customHeight="1"/>
    <row r="11317" customFormat="1" customHeight="1"/>
    <row r="11318" customFormat="1" customHeight="1"/>
    <row r="11319" customFormat="1" customHeight="1"/>
    <row r="11320" customFormat="1" customHeight="1"/>
    <row r="11321" customFormat="1" customHeight="1"/>
    <row r="11322" customFormat="1" customHeight="1"/>
    <row r="11323" customFormat="1" customHeight="1"/>
    <row r="11324" customFormat="1" customHeight="1"/>
    <row r="11325" customFormat="1" customHeight="1"/>
    <row r="11326" customFormat="1" customHeight="1"/>
    <row r="11327" customFormat="1" customHeight="1"/>
    <row r="11328" customFormat="1" customHeight="1"/>
    <row r="11329" customFormat="1" customHeight="1"/>
    <row r="11330" customFormat="1" customHeight="1"/>
    <row r="11331" customFormat="1" customHeight="1"/>
    <row r="11332" customFormat="1" customHeight="1"/>
    <row r="11333" customFormat="1" customHeight="1"/>
    <row r="11334" customFormat="1" customHeight="1"/>
    <row r="11335" customFormat="1" customHeight="1"/>
    <row r="11336" customFormat="1" customHeight="1"/>
    <row r="11337" customFormat="1" customHeight="1"/>
    <row r="11338" customFormat="1" customHeight="1"/>
    <row r="11339" customFormat="1" customHeight="1"/>
    <row r="11340" customFormat="1" customHeight="1"/>
    <row r="11341" customFormat="1" customHeight="1"/>
    <row r="11342" customFormat="1" customHeight="1"/>
    <row r="11343" customFormat="1" customHeight="1"/>
    <row r="11344" customFormat="1" customHeight="1"/>
    <row r="11345" customFormat="1" customHeight="1"/>
    <row r="11346" customFormat="1" customHeight="1"/>
    <row r="11347" customFormat="1" customHeight="1"/>
    <row r="11348" customFormat="1" customHeight="1"/>
    <row r="11349" customFormat="1" customHeight="1"/>
    <row r="11350" customFormat="1" customHeight="1"/>
    <row r="11351" customFormat="1" customHeight="1"/>
    <row r="11352" customFormat="1" customHeight="1"/>
    <row r="11353" customFormat="1" customHeight="1"/>
    <row r="11354" customFormat="1" customHeight="1"/>
    <row r="11355" customFormat="1" customHeight="1"/>
    <row r="11356" customFormat="1" customHeight="1"/>
    <row r="11357" customFormat="1" customHeight="1"/>
    <row r="11358" customFormat="1" customHeight="1"/>
    <row r="11359" customFormat="1" customHeight="1"/>
    <row r="11360" customFormat="1" customHeight="1"/>
    <row r="11361" customFormat="1" customHeight="1"/>
    <row r="11362" customFormat="1" customHeight="1"/>
    <row r="11363" customFormat="1" customHeight="1"/>
    <row r="11364" customFormat="1" customHeight="1"/>
    <row r="11365" customFormat="1" customHeight="1"/>
    <row r="11366" customFormat="1" customHeight="1"/>
    <row r="11367" customFormat="1" customHeight="1"/>
    <row r="11368" customFormat="1" customHeight="1"/>
    <row r="11369" customFormat="1" customHeight="1"/>
    <row r="11370" customFormat="1" customHeight="1"/>
    <row r="11371" customFormat="1" customHeight="1"/>
    <row r="11372" customFormat="1" customHeight="1"/>
    <row r="11373" customFormat="1" customHeight="1"/>
    <row r="11374" customFormat="1" customHeight="1"/>
    <row r="11375" customFormat="1" customHeight="1"/>
    <row r="11376" customFormat="1" customHeight="1"/>
    <row r="11377" customFormat="1" customHeight="1"/>
    <row r="11378" customFormat="1" customHeight="1"/>
    <row r="11379" customFormat="1" customHeight="1"/>
    <row r="11380" customFormat="1" customHeight="1"/>
    <row r="11381" customFormat="1" customHeight="1"/>
    <row r="11382" customFormat="1" customHeight="1"/>
    <row r="11383" customFormat="1" customHeight="1"/>
    <row r="11384" customFormat="1" customHeight="1"/>
    <row r="11385" customFormat="1" customHeight="1"/>
    <row r="11386" customFormat="1" customHeight="1"/>
    <row r="11387" customFormat="1" customHeight="1"/>
    <row r="11388" customFormat="1" customHeight="1"/>
    <row r="11389" customFormat="1" customHeight="1"/>
    <row r="11390" customFormat="1" customHeight="1"/>
    <row r="11391" customFormat="1" customHeight="1"/>
    <row r="11392" customFormat="1" customHeight="1"/>
    <row r="11393" customFormat="1" customHeight="1"/>
    <row r="11394" customFormat="1" customHeight="1"/>
    <row r="11395" customFormat="1" customHeight="1"/>
    <row r="11396" customFormat="1" customHeight="1"/>
    <row r="11397" customFormat="1" customHeight="1"/>
    <row r="11398" customFormat="1" customHeight="1"/>
    <row r="11399" customFormat="1" customHeight="1"/>
    <row r="11400" customFormat="1" customHeight="1"/>
    <row r="11401" customFormat="1" customHeight="1"/>
    <row r="11402" customFormat="1" customHeight="1"/>
    <row r="11403" customFormat="1" customHeight="1"/>
    <row r="11404" customFormat="1" customHeight="1"/>
    <row r="11405" customFormat="1" customHeight="1"/>
    <row r="11406" customFormat="1" customHeight="1"/>
    <row r="11407" customFormat="1" customHeight="1"/>
    <row r="11408" customFormat="1" customHeight="1"/>
    <row r="11409" customFormat="1" customHeight="1"/>
    <row r="11410" customFormat="1" customHeight="1"/>
    <row r="11411" customFormat="1" customHeight="1"/>
    <row r="11412" customFormat="1" customHeight="1"/>
    <row r="11413" customFormat="1" customHeight="1"/>
    <row r="11414" customFormat="1" customHeight="1"/>
    <row r="11415" customFormat="1" customHeight="1"/>
    <row r="11416" customFormat="1" customHeight="1"/>
    <row r="11417" customFormat="1" customHeight="1"/>
    <row r="11418" customFormat="1" customHeight="1"/>
    <row r="11419" customFormat="1" customHeight="1"/>
    <row r="11420" customFormat="1" customHeight="1"/>
    <row r="11421" customFormat="1" customHeight="1"/>
    <row r="11422" customFormat="1" customHeight="1"/>
    <row r="11423" customFormat="1" customHeight="1"/>
    <row r="11424" customFormat="1" customHeight="1"/>
    <row r="11425" customFormat="1" customHeight="1"/>
    <row r="11426" customFormat="1" customHeight="1"/>
    <row r="11427" customFormat="1" customHeight="1"/>
    <row r="11428" customFormat="1" customHeight="1"/>
    <row r="11429" customFormat="1" customHeight="1"/>
    <row r="11430" customFormat="1" customHeight="1"/>
    <row r="11431" customFormat="1" customHeight="1"/>
    <row r="11432" customFormat="1" customHeight="1"/>
    <row r="11433" customFormat="1" customHeight="1"/>
    <row r="11434" customFormat="1" customHeight="1"/>
    <row r="11435" customFormat="1" customHeight="1"/>
    <row r="11436" customFormat="1" customHeight="1"/>
    <row r="11437" customFormat="1" customHeight="1"/>
    <row r="11438" customFormat="1" customHeight="1"/>
    <row r="11439" customFormat="1" customHeight="1"/>
    <row r="11440" customFormat="1" customHeight="1"/>
    <row r="11441" customFormat="1" customHeight="1"/>
    <row r="11442" customFormat="1" customHeight="1"/>
    <row r="11443" customFormat="1" customHeight="1"/>
    <row r="11444" customFormat="1" customHeight="1"/>
    <row r="11445" customFormat="1" customHeight="1"/>
    <row r="11446" customFormat="1" customHeight="1"/>
    <row r="11447" customFormat="1" customHeight="1"/>
    <row r="11448" customFormat="1" customHeight="1"/>
    <row r="11449" customFormat="1" customHeight="1"/>
    <row r="11450" customFormat="1" customHeight="1"/>
    <row r="11451" customFormat="1" customHeight="1"/>
    <row r="11452" customFormat="1" customHeight="1"/>
    <row r="11453" customFormat="1" customHeight="1"/>
    <row r="11454" customFormat="1" customHeight="1"/>
    <row r="11455" customFormat="1" customHeight="1"/>
    <row r="11456" customFormat="1" customHeight="1"/>
    <row r="11457" customFormat="1" customHeight="1"/>
    <row r="11458" customFormat="1" customHeight="1"/>
    <row r="11459" customFormat="1" customHeight="1"/>
    <row r="11460" customFormat="1" customHeight="1"/>
    <row r="11461" customFormat="1" customHeight="1"/>
    <row r="11462" customFormat="1" customHeight="1"/>
    <row r="11463" customFormat="1" customHeight="1"/>
    <row r="11464" customFormat="1" customHeight="1"/>
    <row r="11465" customFormat="1" customHeight="1"/>
    <row r="11466" customFormat="1" customHeight="1"/>
    <row r="11467" customFormat="1" customHeight="1"/>
    <row r="11468" customFormat="1" customHeight="1"/>
    <row r="11469" customFormat="1" customHeight="1"/>
    <row r="11470" customFormat="1" customHeight="1"/>
    <row r="11471" customFormat="1" customHeight="1"/>
    <row r="11472" customFormat="1" customHeight="1"/>
    <row r="11473" customFormat="1" customHeight="1"/>
    <row r="11474" customFormat="1" customHeight="1"/>
    <row r="11475" customFormat="1" customHeight="1"/>
    <row r="11476" customFormat="1" customHeight="1"/>
    <row r="11477" customFormat="1" customHeight="1"/>
    <row r="11478" customFormat="1" customHeight="1"/>
    <row r="11479" customFormat="1" customHeight="1"/>
    <row r="11480" customFormat="1" customHeight="1"/>
    <row r="11481" customFormat="1" customHeight="1"/>
    <row r="11482" customFormat="1" customHeight="1"/>
    <row r="11483" customFormat="1" customHeight="1"/>
    <row r="11484" customFormat="1" customHeight="1"/>
    <row r="11485" customFormat="1" customHeight="1"/>
    <row r="11486" customFormat="1" customHeight="1"/>
    <row r="11487" customFormat="1" customHeight="1"/>
    <row r="11488" customFormat="1" customHeight="1"/>
    <row r="11489" customFormat="1" customHeight="1"/>
    <row r="11490" customFormat="1" customHeight="1"/>
    <row r="11491" customFormat="1" customHeight="1"/>
    <row r="11492" customFormat="1" customHeight="1"/>
    <row r="11493" customFormat="1" customHeight="1"/>
    <row r="11494" customFormat="1" customHeight="1"/>
    <row r="11495" customFormat="1" customHeight="1"/>
    <row r="11496" customFormat="1" customHeight="1"/>
    <row r="11497" customFormat="1" customHeight="1"/>
    <row r="11498" customFormat="1" customHeight="1"/>
    <row r="11499" customFormat="1" customHeight="1"/>
    <row r="11500" customFormat="1" customHeight="1"/>
    <row r="11501" customFormat="1" customHeight="1"/>
    <row r="11502" customFormat="1" customHeight="1"/>
    <row r="11503" customFormat="1" customHeight="1"/>
    <row r="11504" customFormat="1" customHeight="1"/>
    <row r="11505" customFormat="1" customHeight="1"/>
    <row r="11506" customFormat="1" customHeight="1"/>
    <row r="11507" customFormat="1" customHeight="1"/>
    <row r="11508" customFormat="1" customHeight="1"/>
    <row r="11509" customFormat="1" customHeight="1"/>
    <row r="11510" customFormat="1" customHeight="1"/>
    <row r="11511" customFormat="1" customHeight="1"/>
    <row r="11512" customFormat="1" customHeight="1"/>
    <row r="11513" customFormat="1" customHeight="1"/>
    <row r="11514" customFormat="1" customHeight="1"/>
    <row r="11515" customFormat="1" customHeight="1"/>
    <row r="11516" customFormat="1" customHeight="1"/>
    <row r="11517" customFormat="1" customHeight="1"/>
    <row r="11518" customFormat="1" customHeight="1"/>
    <row r="11519" customFormat="1" customHeight="1"/>
    <row r="11520" customFormat="1" customHeight="1"/>
    <row r="11521" customFormat="1" customHeight="1"/>
    <row r="11522" customFormat="1" customHeight="1"/>
    <row r="11523" customFormat="1" customHeight="1"/>
    <row r="11524" customFormat="1" customHeight="1"/>
    <row r="11525" customFormat="1" customHeight="1"/>
    <row r="11526" customFormat="1" customHeight="1"/>
    <row r="11527" customFormat="1" customHeight="1"/>
    <row r="11528" customFormat="1" customHeight="1"/>
    <row r="11529" customFormat="1" customHeight="1"/>
    <row r="11530" customFormat="1" customHeight="1"/>
    <row r="11531" customFormat="1" customHeight="1"/>
    <row r="11532" customFormat="1" customHeight="1"/>
    <row r="11533" customFormat="1" customHeight="1"/>
    <row r="11534" customFormat="1" customHeight="1"/>
    <row r="11535" customFormat="1" customHeight="1"/>
    <row r="11536" customFormat="1" customHeight="1"/>
    <row r="11537" customFormat="1" customHeight="1"/>
    <row r="11538" customFormat="1" customHeight="1"/>
    <row r="11539" customFormat="1" customHeight="1"/>
    <row r="11540" customFormat="1" customHeight="1"/>
    <row r="11541" customFormat="1" customHeight="1"/>
    <row r="11542" customFormat="1" customHeight="1"/>
    <row r="11543" customFormat="1" customHeight="1"/>
    <row r="11544" customFormat="1" customHeight="1"/>
    <row r="11545" customFormat="1" customHeight="1"/>
    <row r="11546" customFormat="1" customHeight="1"/>
    <row r="11547" customFormat="1" customHeight="1"/>
    <row r="11548" customFormat="1" customHeight="1"/>
    <row r="11549" customFormat="1" customHeight="1"/>
    <row r="11550" customFormat="1" customHeight="1"/>
    <row r="11551" customFormat="1" customHeight="1"/>
    <row r="11552" customFormat="1" customHeight="1"/>
    <row r="11553" customFormat="1" customHeight="1"/>
    <row r="11554" customFormat="1" customHeight="1"/>
    <row r="11555" customFormat="1" customHeight="1"/>
    <row r="11556" customFormat="1" customHeight="1"/>
    <row r="11557" customFormat="1" customHeight="1"/>
    <row r="11558" customFormat="1" customHeight="1"/>
    <row r="11559" customFormat="1" customHeight="1"/>
    <row r="11560" customFormat="1" customHeight="1"/>
    <row r="11561" customFormat="1" customHeight="1"/>
    <row r="11562" customFormat="1" customHeight="1"/>
    <row r="11563" customFormat="1" customHeight="1"/>
    <row r="11564" customFormat="1" customHeight="1"/>
    <row r="11565" customFormat="1" customHeight="1"/>
    <row r="11566" customFormat="1" customHeight="1"/>
    <row r="11567" customFormat="1" customHeight="1"/>
    <row r="11568" customFormat="1" customHeight="1"/>
    <row r="11569" customFormat="1" customHeight="1"/>
    <row r="11570" customFormat="1" customHeight="1"/>
    <row r="11571" customFormat="1" customHeight="1"/>
    <row r="11572" customFormat="1" customHeight="1"/>
    <row r="11573" customFormat="1" customHeight="1"/>
    <row r="11574" customFormat="1" customHeight="1"/>
    <row r="11575" customFormat="1" customHeight="1"/>
    <row r="11576" customFormat="1" customHeight="1"/>
    <row r="11577" customFormat="1" customHeight="1"/>
    <row r="11578" customFormat="1" customHeight="1"/>
    <row r="11579" customFormat="1" customHeight="1"/>
    <row r="11580" customFormat="1" customHeight="1"/>
    <row r="11581" customFormat="1" customHeight="1"/>
    <row r="11582" customFormat="1" customHeight="1"/>
    <row r="11583" customFormat="1" customHeight="1"/>
    <row r="11584" customFormat="1" customHeight="1"/>
    <row r="11585" customFormat="1" customHeight="1"/>
    <row r="11586" customFormat="1" customHeight="1"/>
    <row r="11587" customFormat="1" customHeight="1"/>
    <row r="11588" customFormat="1" customHeight="1"/>
    <row r="11589" customFormat="1" customHeight="1"/>
    <row r="11590" customFormat="1" customHeight="1"/>
    <row r="11591" customFormat="1" customHeight="1"/>
    <row r="11592" customFormat="1" customHeight="1"/>
    <row r="11593" customFormat="1" customHeight="1"/>
    <row r="11594" customFormat="1" customHeight="1"/>
    <row r="11595" customFormat="1" customHeight="1"/>
    <row r="11596" customFormat="1" customHeight="1"/>
    <row r="11597" customFormat="1" customHeight="1"/>
    <row r="11598" customFormat="1" customHeight="1"/>
    <row r="11599" customFormat="1" customHeight="1"/>
    <row r="11600" customFormat="1" customHeight="1"/>
    <row r="11601" customFormat="1" customHeight="1"/>
    <row r="11602" customFormat="1" customHeight="1"/>
    <row r="11603" customFormat="1" customHeight="1"/>
    <row r="11604" customFormat="1" customHeight="1"/>
    <row r="11605" customFormat="1" customHeight="1"/>
    <row r="11606" customFormat="1" customHeight="1"/>
    <row r="11607" customFormat="1" customHeight="1"/>
    <row r="11608" customFormat="1" customHeight="1"/>
    <row r="11609" customFormat="1" customHeight="1"/>
    <row r="11610" customFormat="1" customHeight="1"/>
    <row r="11611" customFormat="1" customHeight="1"/>
    <row r="11612" customFormat="1" customHeight="1"/>
    <row r="11613" customFormat="1" customHeight="1"/>
    <row r="11614" customFormat="1" customHeight="1"/>
    <row r="11615" customFormat="1" customHeight="1"/>
    <row r="11616" customFormat="1" customHeight="1"/>
    <row r="11617" customFormat="1" customHeight="1"/>
    <row r="11618" customFormat="1" customHeight="1"/>
    <row r="11619" customFormat="1" customHeight="1"/>
    <row r="11620" customFormat="1" customHeight="1"/>
    <row r="11621" customFormat="1" customHeight="1"/>
    <row r="11622" customFormat="1" customHeight="1"/>
    <row r="11623" customFormat="1" customHeight="1"/>
    <row r="11624" customFormat="1" customHeight="1"/>
    <row r="11625" customFormat="1" customHeight="1"/>
    <row r="11626" customFormat="1" customHeight="1"/>
    <row r="11627" customFormat="1" customHeight="1"/>
    <row r="11628" customFormat="1" customHeight="1"/>
    <row r="11629" customFormat="1" customHeight="1"/>
    <row r="11630" customFormat="1" customHeight="1"/>
    <row r="11631" customFormat="1" customHeight="1"/>
    <row r="11632" customFormat="1" customHeight="1"/>
    <row r="11633" customFormat="1" customHeight="1"/>
    <row r="11634" customFormat="1" customHeight="1"/>
    <row r="11635" customFormat="1" customHeight="1"/>
    <row r="11636" customFormat="1" customHeight="1"/>
    <row r="11637" customFormat="1" customHeight="1"/>
    <row r="11638" customFormat="1" customHeight="1"/>
    <row r="11639" customFormat="1" customHeight="1"/>
    <row r="11640" customFormat="1" customHeight="1"/>
    <row r="11641" customFormat="1" customHeight="1"/>
    <row r="11642" customFormat="1" customHeight="1"/>
    <row r="11643" customFormat="1" customHeight="1"/>
    <row r="11644" customFormat="1" customHeight="1"/>
    <row r="11645" customFormat="1" customHeight="1"/>
    <row r="11646" customFormat="1" customHeight="1"/>
    <row r="11647" customFormat="1" customHeight="1"/>
    <row r="11648" customFormat="1" customHeight="1"/>
    <row r="11649" customFormat="1" customHeight="1"/>
    <row r="11650" customFormat="1" customHeight="1"/>
    <row r="11651" customFormat="1" customHeight="1"/>
    <row r="11652" customFormat="1" customHeight="1"/>
    <row r="11653" customFormat="1" customHeight="1"/>
    <row r="11654" customFormat="1" customHeight="1"/>
    <row r="11655" customFormat="1" customHeight="1"/>
    <row r="11656" customFormat="1" customHeight="1"/>
    <row r="11657" customFormat="1" customHeight="1"/>
    <row r="11658" customFormat="1" customHeight="1"/>
    <row r="11659" customFormat="1" customHeight="1"/>
    <row r="11660" customFormat="1" customHeight="1"/>
    <row r="11661" customFormat="1" customHeight="1"/>
    <row r="11662" customFormat="1" customHeight="1"/>
    <row r="11663" customFormat="1" customHeight="1"/>
    <row r="11664" customFormat="1" customHeight="1"/>
    <row r="11665" customFormat="1" customHeight="1"/>
    <row r="11666" customFormat="1" customHeight="1"/>
    <row r="11667" customFormat="1" customHeight="1"/>
    <row r="11668" customFormat="1" customHeight="1"/>
    <row r="11669" customFormat="1" customHeight="1"/>
    <row r="11670" customFormat="1" customHeight="1"/>
    <row r="11671" customFormat="1" customHeight="1"/>
    <row r="11672" customFormat="1" customHeight="1"/>
    <row r="11673" customFormat="1" customHeight="1"/>
    <row r="11674" customFormat="1" customHeight="1"/>
    <row r="11675" customFormat="1" customHeight="1"/>
    <row r="11676" customFormat="1" customHeight="1"/>
    <row r="11677" customFormat="1" customHeight="1"/>
    <row r="11678" customFormat="1" customHeight="1"/>
    <row r="11679" customFormat="1" customHeight="1"/>
    <row r="11680" customFormat="1" customHeight="1"/>
    <row r="11681" customFormat="1" customHeight="1"/>
    <row r="11682" customFormat="1" customHeight="1"/>
    <row r="11683" customFormat="1" customHeight="1"/>
    <row r="11684" customFormat="1" customHeight="1"/>
    <row r="11685" customFormat="1" customHeight="1"/>
    <row r="11686" customFormat="1" customHeight="1"/>
    <row r="11687" customFormat="1" customHeight="1"/>
    <row r="11688" customFormat="1" customHeight="1"/>
    <row r="11689" customFormat="1" customHeight="1"/>
    <row r="11690" customFormat="1" customHeight="1"/>
    <row r="11691" customFormat="1" customHeight="1"/>
    <row r="11692" customFormat="1" customHeight="1"/>
    <row r="11693" customFormat="1" customHeight="1"/>
    <row r="11694" customFormat="1" customHeight="1"/>
    <row r="11695" customFormat="1" customHeight="1"/>
    <row r="11696" customFormat="1" customHeight="1"/>
    <row r="11697" customFormat="1" customHeight="1"/>
    <row r="11698" customFormat="1" customHeight="1"/>
    <row r="11699" customFormat="1" customHeight="1"/>
    <row r="11700" customFormat="1" customHeight="1"/>
    <row r="11701" customFormat="1" customHeight="1"/>
    <row r="11702" customFormat="1" customHeight="1"/>
    <row r="11703" customFormat="1" customHeight="1"/>
    <row r="11704" customFormat="1" customHeight="1"/>
    <row r="11705" customFormat="1" customHeight="1"/>
    <row r="11706" customFormat="1" customHeight="1"/>
    <row r="11707" customFormat="1" customHeight="1"/>
    <row r="11708" customFormat="1" customHeight="1"/>
    <row r="11709" customFormat="1" customHeight="1"/>
    <row r="11710" customFormat="1" customHeight="1"/>
    <row r="11711" customFormat="1" customHeight="1"/>
    <row r="11712" customFormat="1" customHeight="1"/>
    <row r="11713" customFormat="1" customHeight="1"/>
    <row r="11714" customFormat="1" customHeight="1"/>
    <row r="11715" customFormat="1" customHeight="1"/>
    <row r="11716" customFormat="1" customHeight="1"/>
    <row r="11717" customFormat="1" customHeight="1"/>
    <row r="11718" customFormat="1" customHeight="1"/>
    <row r="11719" customFormat="1" customHeight="1"/>
    <row r="11720" customFormat="1" customHeight="1"/>
    <row r="11721" customFormat="1" customHeight="1"/>
    <row r="11722" customFormat="1" customHeight="1"/>
    <row r="11723" customFormat="1" customHeight="1"/>
    <row r="11724" customFormat="1" customHeight="1"/>
    <row r="11725" customFormat="1" customHeight="1"/>
    <row r="11726" customFormat="1" customHeight="1"/>
    <row r="11727" customFormat="1" customHeight="1"/>
    <row r="11728" customFormat="1" customHeight="1"/>
    <row r="11729" customFormat="1" customHeight="1"/>
    <row r="11730" customFormat="1" customHeight="1"/>
    <row r="11731" customFormat="1" customHeight="1"/>
    <row r="11732" customFormat="1" customHeight="1"/>
    <row r="11733" customFormat="1" customHeight="1"/>
    <row r="11734" customFormat="1" customHeight="1"/>
    <row r="11735" customFormat="1" customHeight="1"/>
    <row r="11736" customFormat="1" customHeight="1"/>
    <row r="11737" customFormat="1" customHeight="1"/>
    <row r="11738" customFormat="1" customHeight="1"/>
    <row r="11739" customFormat="1" customHeight="1"/>
    <row r="11740" customFormat="1" customHeight="1"/>
    <row r="11741" customFormat="1" customHeight="1"/>
    <row r="11742" customFormat="1" customHeight="1"/>
    <row r="11743" customFormat="1" customHeight="1"/>
    <row r="11744" customFormat="1" customHeight="1"/>
    <row r="11745" customFormat="1" customHeight="1"/>
    <row r="11746" customFormat="1" customHeight="1"/>
    <row r="11747" customFormat="1" customHeight="1"/>
    <row r="11748" customFormat="1" customHeight="1"/>
    <row r="11749" customFormat="1" customHeight="1"/>
    <row r="11750" customFormat="1" customHeight="1"/>
    <row r="11751" customFormat="1" customHeight="1"/>
    <row r="11752" customFormat="1" customHeight="1"/>
    <row r="11753" customFormat="1" customHeight="1"/>
    <row r="11754" customFormat="1" customHeight="1"/>
    <row r="11755" customFormat="1" customHeight="1"/>
    <row r="11756" customFormat="1" customHeight="1"/>
    <row r="11757" customFormat="1" customHeight="1"/>
    <row r="11758" customFormat="1" customHeight="1"/>
    <row r="11759" customFormat="1" customHeight="1"/>
    <row r="11760" customFormat="1" customHeight="1"/>
    <row r="11761" customFormat="1" customHeight="1"/>
    <row r="11762" customFormat="1" customHeight="1"/>
    <row r="11763" customFormat="1" customHeight="1"/>
    <row r="11764" customFormat="1" customHeight="1"/>
    <row r="11765" customFormat="1" customHeight="1"/>
    <row r="11766" customFormat="1" customHeight="1"/>
    <row r="11767" customFormat="1" customHeight="1"/>
    <row r="11768" customFormat="1" customHeight="1"/>
    <row r="11769" customFormat="1" customHeight="1"/>
    <row r="11770" customFormat="1" customHeight="1"/>
    <row r="11771" customFormat="1" customHeight="1"/>
    <row r="11772" customFormat="1" customHeight="1"/>
    <row r="11773" customFormat="1" customHeight="1"/>
    <row r="11774" customFormat="1" customHeight="1"/>
    <row r="11775" customFormat="1" customHeight="1"/>
    <row r="11776" customFormat="1" customHeight="1"/>
    <row r="11777" customFormat="1" customHeight="1"/>
    <row r="11778" customFormat="1" customHeight="1"/>
    <row r="11779" customFormat="1" customHeight="1"/>
    <row r="11780" customFormat="1" customHeight="1"/>
    <row r="11781" customFormat="1" customHeight="1"/>
    <row r="11782" customFormat="1" customHeight="1"/>
    <row r="11783" customFormat="1" customHeight="1"/>
    <row r="11784" customFormat="1" customHeight="1"/>
    <row r="11785" customFormat="1" customHeight="1"/>
    <row r="11786" customFormat="1" customHeight="1"/>
    <row r="11787" customFormat="1" customHeight="1"/>
    <row r="11788" customFormat="1" customHeight="1"/>
    <row r="11789" customFormat="1" customHeight="1"/>
    <row r="11790" customFormat="1" customHeight="1"/>
    <row r="11791" customFormat="1" customHeight="1"/>
    <row r="11792" customFormat="1" customHeight="1"/>
    <row r="11793" customFormat="1" customHeight="1"/>
    <row r="11794" customFormat="1" customHeight="1"/>
    <row r="11795" customFormat="1" customHeight="1"/>
    <row r="11796" customFormat="1" customHeight="1"/>
    <row r="11797" customFormat="1" customHeight="1"/>
    <row r="11798" customFormat="1" customHeight="1"/>
    <row r="11799" customFormat="1" customHeight="1"/>
    <row r="11800" customFormat="1" customHeight="1"/>
    <row r="11801" customFormat="1" customHeight="1"/>
    <row r="11802" customFormat="1" customHeight="1"/>
    <row r="11803" customFormat="1" customHeight="1"/>
    <row r="11804" customFormat="1" customHeight="1"/>
    <row r="11805" customFormat="1" customHeight="1"/>
    <row r="11806" customFormat="1" customHeight="1"/>
    <row r="11807" customFormat="1" customHeight="1"/>
    <row r="11808" customFormat="1" customHeight="1"/>
    <row r="11809" customFormat="1" customHeight="1"/>
    <row r="11810" customFormat="1" customHeight="1"/>
    <row r="11811" customFormat="1" customHeight="1"/>
    <row r="11812" customFormat="1" customHeight="1"/>
    <row r="11813" customFormat="1" customHeight="1"/>
    <row r="11814" customFormat="1" customHeight="1"/>
    <row r="11815" customFormat="1" customHeight="1"/>
    <row r="11816" customFormat="1" customHeight="1"/>
    <row r="11817" customFormat="1" customHeight="1"/>
    <row r="11818" customFormat="1" customHeight="1"/>
    <row r="11819" customFormat="1" customHeight="1"/>
    <row r="11820" customFormat="1" customHeight="1"/>
    <row r="11821" customFormat="1" customHeight="1"/>
    <row r="11822" customFormat="1" customHeight="1"/>
    <row r="11823" customFormat="1" customHeight="1"/>
    <row r="11824" customFormat="1" customHeight="1"/>
    <row r="11825" customFormat="1" customHeight="1"/>
    <row r="11826" customFormat="1" customHeight="1"/>
    <row r="11827" customFormat="1" customHeight="1"/>
    <row r="11828" customFormat="1" customHeight="1"/>
    <row r="11829" customFormat="1" customHeight="1"/>
    <row r="11830" customFormat="1" customHeight="1"/>
    <row r="11831" customFormat="1" customHeight="1"/>
    <row r="11832" customFormat="1" customHeight="1"/>
    <row r="11833" customFormat="1" customHeight="1"/>
    <row r="11834" customFormat="1" customHeight="1"/>
    <row r="11835" customFormat="1" customHeight="1"/>
    <row r="11836" customFormat="1" customHeight="1"/>
    <row r="11837" customFormat="1" customHeight="1"/>
    <row r="11838" customFormat="1" customHeight="1"/>
    <row r="11839" customFormat="1" customHeight="1"/>
    <row r="11840" customFormat="1" customHeight="1"/>
    <row r="11841" customFormat="1" customHeight="1"/>
    <row r="11842" customFormat="1" customHeight="1"/>
    <row r="11843" customFormat="1" customHeight="1"/>
    <row r="11844" customFormat="1" customHeight="1"/>
    <row r="11845" customFormat="1" customHeight="1"/>
    <row r="11846" customFormat="1" customHeight="1"/>
    <row r="11847" customFormat="1" customHeight="1"/>
    <row r="11848" customFormat="1" customHeight="1"/>
    <row r="11849" customFormat="1" customHeight="1"/>
    <row r="11850" customFormat="1" customHeight="1"/>
    <row r="11851" customFormat="1" customHeight="1"/>
    <row r="11852" customFormat="1" customHeight="1"/>
    <row r="11853" customFormat="1" customHeight="1"/>
    <row r="11854" customFormat="1" customHeight="1"/>
    <row r="11855" customFormat="1" customHeight="1"/>
    <row r="11856" customFormat="1" customHeight="1"/>
    <row r="11857" customFormat="1" customHeight="1"/>
    <row r="11858" customFormat="1" customHeight="1"/>
    <row r="11859" customFormat="1" customHeight="1"/>
    <row r="11860" customFormat="1" customHeight="1"/>
    <row r="11861" customFormat="1" customHeight="1"/>
    <row r="11862" customFormat="1" customHeight="1"/>
    <row r="11863" customFormat="1" customHeight="1"/>
    <row r="11864" customFormat="1" customHeight="1"/>
    <row r="11865" customFormat="1" customHeight="1"/>
    <row r="11866" customFormat="1" customHeight="1"/>
    <row r="11867" customFormat="1" customHeight="1"/>
    <row r="11868" customFormat="1" customHeight="1"/>
    <row r="11869" customFormat="1" customHeight="1"/>
    <row r="11870" customFormat="1" customHeight="1"/>
    <row r="11871" customFormat="1" customHeight="1"/>
    <row r="11872" customFormat="1" customHeight="1"/>
    <row r="11873" customFormat="1" customHeight="1"/>
    <row r="11874" customFormat="1" customHeight="1"/>
    <row r="11875" customFormat="1" customHeight="1"/>
    <row r="11876" customFormat="1" customHeight="1"/>
    <row r="11877" customFormat="1" customHeight="1"/>
    <row r="11878" customFormat="1" customHeight="1"/>
    <row r="11879" customFormat="1" customHeight="1"/>
    <row r="11880" customFormat="1" customHeight="1"/>
    <row r="11881" customFormat="1" customHeight="1"/>
    <row r="11882" customFormat="1" customHeight="1"/>
    <row r="11883" customFormat="1" customHeight="1"/>
    <row r="11884" customFormat="1" customHeight="1"/>
    <row r="11885" customFormat="1" customHeight="1"/>
    <row r="11886" customFormat="1" customHeight="1"/>
    <row r="11887" customFormat="1" customHeight="1"/>
    <row r="11888" customFormat="1" customHeight="1"/>
    <row r="11889" customFormat="1" customHeight="1"/>
    <row r="11890" customFormat="1" customHeight="1"/>
    <row r="11891" customFormat="1" customHeight="1"/>
    <row r="11892" customFormat="1" customHeight="1"/>
    <row r="11893" customFormat="1" customHeight="1"/>
    <row r="11894" customFormat="1" customHeight="1"/>
    <row r="11895" customFormat="1" customHeight="1"/>
    <row r="11896" customFormat="1" customHeight="1"/>
    <row r="11897" customFormat="1" customHeight="1"/>
    <row r="11898" customFormat="1" customHeight="1"/>
    <row r="11899" customFormat="1" customHeight="1"/>
    <row r="11900" customFormat="1" customHeight="1"/>
    <row r="11901" customFormat="1" customHeight="1"/>
    <row r="11902" customFormat="1" customHeight="1"/>
    <row r="11903" customFormat="1" customHeight="1"/>
    <row r="11904" customFormat="1" customHeight="1"/>
    <row r="11905" customFormat="1" customHeight="1"/>
    <row r="11906" customFormat="1" customHeight="1"/>
    <row r="11907" customFormat="1" customHeight="1"/>
    <row r="11908" customFormat="1" customHeight="1"/>
    <row r="11909" customFormat="1" customHeight="1"/>
    <row r="11910" customFormat="1" customHeight="1"/>
    <row r="11911" customFormat="1" customHeight="1"/>
    <row r="11912" customFormat="1" customHeight="1"/>
    <row r="11913" customFormat="1" customHeight="1"/>
    <row r="11914" customFormat="1" customHeight="1"/>
    <row r="11915" customFormat="1" customHeight="1"/>
    <row r="11916" customFormat="1" customHeight="1"/>
    <row r="11917" customFormat="1" customHeight="1"/>
    <row r="11918" customFormat="1" customHeight="1"/>
    <row r="11919" customFormat="1" customHeight="1"/>
    <row r="11920" customFormat="1" customHeight="1"/>
    <row r="11921" customFormat="1" customHeight="1"/>
    <row r="11922" customFormat="1" customHeight="1"/>
    <row r="11923" customFormat="1" customHeight="1"/>
    <row r="11924" customFormat="1" customHeight="1"/>
    <row r="11925" customFormat="1" customHeight="1"/>
    <row r="11926" customFormat="1" customHeight="1"/>
    <row r="11927" customFormat="1" customHeight="1"/>
    <row r="11928" customFormat="1" customHeight="1"/>
    <row r="11929" customFormat="1" customHeight="1"/>
    <row r="11930" customFormat="1" customHeight="1"/>
    <row r="11931" customFormat="1" customHeight="1"/>
    <row r="11932" customFormat="1" customHeight="1"/>
    <row r="11933" customFormat="1" customHeight="1"/>
    <row r="11934" customFormat="1" customHeight="1"/>
    <row r="11935" customFormat="1" customHeight="1"/>
    <row r="11936" customFormat="1" customHeight="1"/>
    <row r="11937" customFormat="1" customHeight="1"/>
    <row r="11938" customFormat="1" customHeight="1"/>
    <row r="11939" customFormat="1" customHeight="1"/>
    <row r="11940" customFormat="1" customHeight="1"/>
    <row r="11941" customFormat="1" customHeight="1"/>
    <row r="11942" customFormat="1" customHeight="1"/>
    <row r="11943" customFormat="1" customHeight="1"/>
    <row r="11944" customFormat="1" customHeight="1"/>
    <row r="11945" customFormat="1" customHeight="1"/>
    <row r="11946" customFormat="1" customHeight="1"/>
    <row r="11947" customFormat="1" customHeight="1"/>
    <row r="11948" customFormat="1" customHeight="1"/>
    <row r="11949" customFormat="1" customHeight="1"/>
    <row r="11950" customFormat="1" customHeight="1"/>
    <row r="11951" customFormat="1" customHeight="1"/>
    <row r="11952" customFormat="1" customHeight="1"/>
    <row r="11953" customFormat="1" customHeight="1"/>
    <row r="11954" customFormat="1" customHeight="1"/>
    <row r="11955" customFormat="1" customHeight="1"/>
    <row r="11956" customFormat="1" customHeight="1"/>
    <row r="11957" customFormat="1" customHeight="1"/>
    <row r="11958" customFormat="1" customHeight="1"/>
    <row r="11959" customFormat="1" customHeight="1"/>
    <row r="11960" customFormat="1" customHeight="1"/>
    <row r="11961" customFormat="1" customHeight="1"/>
    <row r="11962" customFormat="1" customHeight="1"/>
    <row r="11963" customFormat="1" customHeight="1"/>
    <row r="11964" customFormat="1" customHeight="1"/>
    <row r="11965" customFormat="1" customHeight="1"/>
    <row r="11966" customFormat="1" customHeight="1"/>
    <row r="11967" customFormat="1" customHeight="1"/>
    <row r="11968" customFormat="1" customHeight="1"/>
    <row r="11969" customFormat="1" customHeight="1"/>
    <row r="11970" customFormat="1" customHeight="1"/>
    <row r="11971" customFormat="1" customHeight="1"/>
    <row r="11972" customFormat="1" customHeight="1"/>
    <row r="11973" customFormat="1" customHeight="1"/>
    <row r="11974" customFormat="1" customHeight="1"/>
    <row r="11975" customFormat="1" customHeight="1"/>
    <row r="11976" customFormat="1" customHeight="1"/>
    <row r="11977" customFormat="1" customHeight="1"/>
    <row r="11978" customFormat="1" customHeight="1"/>
    <row r="11979" customFormat="1" customHeight="1"/>
    <row r="11980" customFormat="1" customHeight="1"/>
    <row r="11981" customFormat="1" customHeight="1"/>
    <row r="11982" customFormat="1" customHeight="1"/>
    <row r="11983" customFormat="1" customHeight="1"/>
    <row r="11984" customFormat="1" customHeight="1"/>
    <row r="11985" customFormat="1" customHeight="1"/>
    <row r="11986" customFormat="1" customHeight="1"/>
    <row r="11987" customFormat="1" customHeight="1"/>
    <row r="11988" customFormat="1" customHeight="1"/>
    <row r="11989" customFormat="1" customHeight="1"/>
    <row r="11990" customFormat="1" customHeight="1"/>
    <row r="11991" customFormat="1" customHeight="1"/>
    <row r="11992" customFormat="1" customHeight="1"/>
    <row r="11993" customFormat="1" customHeight="1"/>
    <row r="11994" customFormat="1" customHeight="1"/>
    <row r="11995" customFormat="1" customHeight="1"/>
    <row r="11996" customFormat="1" customHeight="1"/>
    <row r="11997" customFormat="1" customHeight="1"/>
    <row r="11998" customFormat="1" customHeight="1"/>
    <row r="11999" customFormat="1" customHeight="1"/>
    <row r="12000" customFormat="1" customHeight="1"/>
    <row r="12001" customFormat="1" customHeight="1"/>
    <row r="12002" customFormat="1" customHeight="1"/>
    <row r="12003" customFormat="1" customHeight="1"/>
    <row r="12004" customFormat="1" customHeight="1"/>
    <row r="12005" customFormat="1" customHeight="1"/>
    <row r="12006" customFormat="1" customHeight="1"/>
    <row r="12007" customFormat="1" customHeight="1"/>
    <row r="12008" customFormat="1" customHeight="1"/>
    <row r="12009" customFormat="1" customHeight="1"/>
    <row r="12010" customFormat="1" customHeight="1"/>
    <row r="12011" customFormat="1" customHeight="1"/>
    <row r="12012" customFormat="1" customHeight="1"/>
    <row r="12013" customFormat="1" customHeight="1"/>
    <row r="12014" customFormat="1" customHeight="1"/>
    <row r="12015" customFormat="1" customHeight="1"/>
    <row r="12016" customFormat="1" customHeight="1"/>
    <row r="12017" customFormat="1" customHeight="1"/>
    <row r="12018" customFormat="1" customHeight="1"/>
    <row r="12019" customFormat="1" customHeight="1"/>
    <row r="12020" customFormat="1" customHeight="1"/>
    <row r="12021" customFormat="1" customHeight="1"/>
    <row r="12022" customFormat="1" customHeight="1"/>
    <row r="12023" customFormat="1" customHeight="1"/>
    <row r="12024" customFormat="1" customHeight="1"/>
    <row r="12025" customFormat="1" customHeight="1"/>
    <row r="12026" customFormat="1" customHeight="1"/>
    <row r="12027" customFormat="1" customHeight="1"/>
    <row r="12028" customFormat="1" customHeight="1"/>
    <row r="12029" customFormat="1" customHeight="1"/>
    <row r="12030" customFormat="1" customHeight="1"/>
    <row r="12031" customFormat="1" customHeight="1"/>
    <row r="12032" customFormat="1" customHeight="1"/>
    <row r="12033" customFormat="1" customHeight="1"/>
    <row r="12034" customFormat="1" customHeight="1"/>
    <row r="12035" customFormat="1" customHeight="1"/>
    <row r="12036" customFormat="1" customHeight="1"/>
    <row r="12037" customFormat="1" customHeight="1"/>
    <row r="12038" customFormat="1" customHeight="1"/>
    <row r="12039" customFormat="1" customHeight="1"/>
    <row r="12040" customFormat="1" customHeight="1"/>
    <row r="12041" customFormat="1" customHeight="1"/>
    <row r="12042" customFormat="1" customHeight="1"/>
    <row r="12043" customFormat="1" customHeight="1"/>
    <row r="12044" customFormat="1" customHeight="1"/>
    <row r="12045" customFormat="1" customHeight="1"/>
    <row r="12046" customFormat="1" customHeight="1"/>
    <row r="12047" customFormat="1" customHeight="1"/>
    <row r="12048" customFormat="1" customHeight="1"/>
    <row r="12049" customFormat="1" customHeight="1"/>
    <row r="12050" customFormat="1" customHeight="1"/>
    <row r="12051" customFormat="1" customHeight="1"/>
    <row r="12052" customFormat="1" customHeight="1"/>
    <row r="12053" customFormat="1" customHeight="1"/>
    <row r="12054" customFormat="1" customHeight="1"/>
    <row r="12055" customFormat="1" customHeight="1"/>
    <row r="12056" customFormat="1" customHeight="1"/>
    <row r="12057" customFormat="1" customHeight="1"/>
    <row r="12058" customFormat="1" customHeight="1"/>
    <row r="12059" customFormat="1" customHeight="1"/>
    <row r="12060" customFormat="1" customHeight="1"/>
    <row r="12061" customFormat="1" customHeight="1"/>
    <row r="12062" customFormat="1" customHeight="1"/>
    <row r="12063" customFormat="1" customHeight="1"/>
    <row r="12064" customFormat="1" customHeight="1"/>
    <row r="12065" customFormat="1" customHeight="1"/>
    <row r="12066" customFormat="1" customHeight="1"/>
    <row r="12067" customFormat="1" customHeight="1"/>
    <row r="12068" customFormat="1" customHeight="1"/>
    <row r="12069" customFormat="1" customHeight="1"/>
    <row r="12070" customFormat="1" customHeight="1"/>
    <row r="12071" customFormat="1" customHeight="1"/>
    <row r="12072" customFormat="1" customHeight="1"/>
    <row r="12073" customFormat="1" customHeight="1"/>
    <row r="12074" customFormat="1" customHeight="1"/>
    <row r="12075" customFormat="1" customHeight="1"/>
    <row r="12076" customFormat="1" customHeight="1"/>
    <row r="12077" customFormat="1" customHeight="1"/>
    <row r="12078" customFormat="1" customHeight="1"/>
    <row r="12079" customFormat="1" customHeight="1"/>
    <row r="12080" customFormat="1" customHeight="1"/>
    <row r="12081" customFormat="1" customHeight="1"/>
    <row r="12082" customFormat="1" customHeight="1"/>
    <row r="12083" customFormat="1" customHeight="1"/>
    <row r="12084" customFormat="1" customHeight="1"/>
    <row r="12085" customFormat="1" customHeight="1"/>
    <row r="12086" customFormat="1" customHeight="1"/>
    <row r="12087" customFormat="1" customHeight="1"/>
    <row r="12088" customFormat="1" customHeight="1"/>
    <row r="12089" customFormat="1" customHeight="1"/>
    <row r="12090" customFormat="1" customHeight="1"/>
    <row r="12091" customFormat="1" customHeight="1"/>
    <row r="12092" customFormat="1" customHeight="1"/>
    <row r="12093" customFormat="1" customHeight="1"/>
    <row r="12094" customFormat="1" customHeight="1"/>
    <row r="12095" customFormat="1" customHeight="1"/>
    <row r="12096" customFormat="1" customHeight="1"/>
    <row r="12097" customFormat="1" customHeight="1"/>
    <row r="12098" customFormat="1" customHeight="1"/>
    <row r="12099" customFormat="1" customHeight="1"/>
    <row r="12100" customFormat="1" customHeight="1"/>
    <row r="12101" customFormat="1" customHeight="1"/>
    <row r="12102" customFormat="1" customHeight="1"/>
    <row r="12103" customFormat="1" customHeight="1"/>
    <row r="12104" customFormat="1" customHeight="1"/>
    <row r="12105" customFormat="1" customHeight="1"/>
    <row r="12106" customFormat="1" customHeight="1"/>
    <row r="12107" customFormat="1" customHeight="1"/>
    <row r="12108" customFormat="1" customHeight="1"/>
    <row r="12109" customFormat="1" customHeight="1"/>
    <row r="12110" customFormat="1" customHeight="1"/>
    <row r="12111" customFormat="1" customHeight="1"/>
    <row r="12112" customFormat="1" customHeight="1"/>
    <row r="12113" customFormat="1" customHeight="1"/>
    <row r="12114" customFormat="1" customHeight="1"/>
    <row r="12115" customFormat="1" customHeight="1"/>
    <row r="12116" customFormat="1" customHeight="1"/>
    <row r="12117" customFormat="1" customHeight="1"/>
    <row r="12118" customFormat="1" customHeight="1"/>
    <row r="12119" customFormat="1" customHeight="1"/>
    <row r="12120" customFormat="1" customHeight="1"/>
    <row r="12121" customFormat="1" customHeight="1"/>
    <row r="12122" customFormat="1" customHeight="1"/>
    <row r="12123" customFormat="1" customHeight="1"/>
    <row r="12124" customFormat="1" customHeight="1"/>
    <row r="12125" customFormat="1" customHeight="1"/>
    <row r="12126" customFormat="1" customHeight="1"/>
    <row r="12127" customFormat="1" customHeight="1"/>
    <row r="12128" customFormat="1" customHeight="1"/>
    <row r="12129" customFormat="1" customHeight="1"/>
    <row r="12130" customFormat="1" customHeight="1"/>
    <row r="12131" customFormat="1" customHeight="1"/>
    <row r="12132" customFormat="1" customHeight="1"/>
    <row r="12133" customFormat="1" customHeight="1"/>
    <row r="12134" customFormat="1" customHeight="1"/>
    <row r="12135" customFormat="1" customHeight="1"/>
    <row r="12136" customFormat="1" customHeight="1"/>
    <row r="12137" customFormat="1" customHeight="1"/>
    <row r="12138" customFormat="1" customHeight="1"/>
    <row r="12139" customFormat="1" customHeight="1"/>
    <row r="12140" customFormat="1" customHeight="1"/>
    <row r="12141" customFormat="1" customHeight="1"/>
    <row r="12142" customFormat="1" customHeight="1"/>
    <row r="12143" customFormat="1" customHeight="1"/>
    <row r="12144" customFormat="1" customHeight="1"/>
    <row r="12145" customFormat="1" customHeight="1"/>
    <row r="12146" customFormat="1" customHeight="1"/>
    <row r="12147" customFormat="1" customHeight="1"/>
    <row r="12148" customFormat="1" customHeight="1"/>
    <row r="12149" customFormat="1" customHeight="1"/>
    <row r="12150" customFormat="1" customHeight="1"/>
    <row r="12151" customFormat="1" customHeight="1"/>
    <row r="12152" customFormat="1" customHeight="1"/>
    <row r="12153" customFormat="1" customHeight="1"/>
    <row r="12154" customFormat="1" customHeight="1"/>
    <row r="12155" customFormat="1" customHeight="1"/>
    <row r="12156" customFormat="1" customHeight="1"/>
    <row r="12157" customFormat="1" customHeight="1"/>
    <row r="12158" customFormat="1" customHeight="1"/>
    <row r="12159" customFormat="1" customHeight="1"/>
    <row r="12160" customFormat="1" customHeight="1"/>
    <row r="12161" customFormat="1" customHeight="1"/>
    <row r="12162" customFormat="1" customHeight="1"/>
    <row r="12163" customFormat="1" customHeight="1"/>
    <row r="12164" customFormat="1" customHeight="1"/>
    <row r="12165" customFormat="1" customHeight="1"/>
    <row r="12166" customFormat="1" customHeight="1"/>
    <row r="12167" customFormat="1" customHeight="1"/>
    <row r="12168" customFormat="1" customHeight="1"/>
    <row r="12169" customFormat="1" customHeight="1"/>
    <row r="12170" customFormat="1" customHeight="1"/>
    <row r="12171" customFormat="1" customHeight="1"/>
    <row r="12172" customFormat="1" customHeight="1"/>
    <row r="12173" customFormat="1" customHeight="1"/>
    <row r="12174" customFormat="1" customHeight="1"/>
    <row r="12175" customFormat="1" customHeight="1"/>
    <row r="12176" customFormat="1" customHeight="1"/>
    <row r="12177" customFormat="1" customHeight="1"/>
    <row r="12178" customFormat="1" customHeight="1"/>
    <row r="12179" customFormat="1" customHeight="1"/>
    <row r="12180" customFormat="1" customHeight="1"/>
    <row r="12181" customFormat="1" customHeight="1"/>
    <row r="12182" customFormat="1" customHeight="1"/>
    <row r="12183" customFormat="1" customHeight="1"/>
    <row r="12184" customFormat="1" customHeight="1"/>
    <row r="12185" customFormat="1" customHeight="1"/>
    <row r="12186" customFormat="1" customHeight="1"/>
    <row r="12187" customFormat="1" customHeight="1"/>
    <row r="12188" customFormat="1" customHeight="1"/>
    <row r="12189" customFormat="1" customHeight="1"/>
    <row r="12190" customFormat="1" customHeight="1"/>
    <row r="12191" customFormat="1" customHeight="1"/>
    <row r="12192" customFormat="1" customHeight="1"/>
    <row r="12193" customFormat="1" customHeight="1"/>
    <row r="12194" customFormat="1" customHeight="1"/>
    <row r="12195" customFormat="1" customHeight="1"/>
    <row r="12196" customFormat="1" customHeight="1"/>
    <row r="12197" customFormat="1" customHeight="1"/>
    <row r="12198" customFormat="1" customHeight="1"/>
    <row r="12199" customFormat="1" customHeight="1"/>
    <row r="12200" customFormat="1" customHeight="1"/>
    <row r="12201" customFormat="1" customHeight="1"/>
    <row r="12202" customFormat="1" customHeight="1"/>
    <row r="12203" customFormat="1" customHeight="1"/>
    <row r="12204" customFormat="1" customHeight="1"/>
    <row r="12205" customFormat="1" customHeight="1"/>
    <row r="12206" customFormat="1" customHeight="1"/>
    <row r="12207" customFormat="1" customHeight="1"/>
    <row r="12208" customFormat="1" customHeight="1"/>
    <row r="12209" customFormat="1" customHeight="1"/>
    <row r="12210" customFormat="1" customHeight="1"/>
    <row r="12211" customFormat="1" customHeight="1"/>
    <row r="12212" customFormat="1" customHeight="1"/>
    <row r="12213" customFormat="1" customHeight="1"/>
    <row r="12214" customFormat="1" customHeight="1"/>
    <row r="12215" customFormat="1" customHeight="1"/>
    <row r="12216" customFormat="1" customHeight="1"/>
    <row r="12217" customFormat="1" customHeight="1"/>
    <row r="12218" customFormat="1" customHeight="1"/>
    <row r="12219" customFormat="1" customHeight="1"/>
    <row r="12220" customFormat="1" customHeight="1"/>
    <row r="12221" customFormat="1" customHeight="1"/>
    <row r="12222" customFormat="1" customHeight="1"/>
    <row r="12223" customFormat="1" customHeight="1"/>
    <row r="12224" customFormat="1" customHeight="1"/>
    <row r="12225" customFormat="1" customHeight="1"/>
    <row r="12226" customFormat="1" customHeight="1"/>
    <row r="12227" customFormat="1" customHeight="1"/>
    <row r="12228" customFormat="1" customHeight="1"/>
    <row r="12229" customFormat="1" customHeight="1"/>
    <row r="12230" customFormat="1" customHeight="1"/>
    <row r="12231" customFormat="1" customHeight="1"/>
    <row r="12232" customFormat="1" customHeight="1"/>
    <row r="12233" customFormat="1" customHeight="1"/>
    <row r="12234" customFormat="1" customHeight="1"/>
    <row r="12235" customFormat="1" customHeight="1"/>
    <row r="12236" customFormat="1" customHeight="1"/>
    <row r="12237" customFormat="1" customHeight="1"/>
    <row r="12238" customFormat="1" customHeight="1"/>
    <row r="12239" customFormat="1" customHeight="1"/>
    <row r="12240" customFormat="1" customHeight="1"/>
    <row r="12241" customFormat="1" customHeight="1"/>
    <row r="12242" customFormat="1" customHeight="1"/>
    <row r="12243" customFormat="1" customHeight="1"/>
    <row r="12244" customFormat="1" customHeight="1"/>
    <row r="12245" customFormat="1" customHeight="1"/>
    <row r="12246" customFormat="1" customHeight="1"/>
    <row r="12247" customFormat="1" customHeight="1"/>
    <row r="12248" customFormat="1" customHeight="1"/>
    <row r="12249" customFormat="1" customHeight="1"/>
    <row r="12250" customFormat="1" customHeight="1"/>
    <row r="12251" customFormat="1" customHeight="1"/>
    <row r="12252" customFormat="1" customHeight="1"/>
    <row r="12253" customFormat="1" customHeight="1"/>
    <row r="12254" customFormat="1" customHeight="1"/>
    <row r="12255" customFormat="1" customHeight="1"/>
    <row r="12256" customFormat="1" customHeight="1"/>
    <row r="12257" customFormat="1" customHeight="1"/>
    <row r="12258" customFormat="1" customHeight="1"/>
    <row r="12259" customFormat="1" customHeight="1"/>
    <row r="12260" customFormat="1" customHeight="1"/>
    <row r="12261" customFormat="1" customHeight="1"/>
    <row r="12262" customFormat="1" customHeight="1"/>
    <row r="12263" customFormat="1" customHeight="1"/>
    <row r="12264" customFormat="1" customHeight="1"/>
    <row r="12265" customFormat="1" customHeight="1"/>
    <row r="12266" customFormat="1" customHeight="1"/>
    <row r="12267" customFormat="1" customHeight="1"/>
    <row r="12268" customFormat="1" customHeight="1"/>
    <row r="12269" customFormat="1" customHeight="1"/>
    <row r="12270" customFormat="1" customHeight="1"/>
    <row r="12271" customFormat="1" customHeight="1"/>
    <row r="12272" customFormat="1" customHeight="1"/>
    <row r="12273" customFormat="1" customHeight="1"/>
    <row r="12274" customFormat="1" customHeight="1"/>
    <row r="12275" customFormat="1" customHeight="1"/>
    <row r="12276" customFormat="1" customHeight="1"/>
    <row r="12277" customFormat="1" customHeight="1"/>
    <row r="12278" customFormat="1" customHeight="1"/>
    <row r="12279" customFormat="1" customHeight="1"/>
    <row r="12280" customFormat="1" customHeight="1"/>
    <row r="12281" customFormat="1" customHeight="1"/>
    <row r="12282" customFormat="1" customHeight="1"/>
    <row r="12283" customFormat="1" customHeight="1"/>
    <row r="12284" customFormat="1" customHeight="1"/>
    <row r="12285" customFormat="1" customHeight="1"/>
    <row r="12286" customFormat="1" customHeight="1"/>
    <row r="12287" customFormat="1" customHeight="1"/>
    <row r="12288" customFormat="1" customHeight="1"/>
    <row r="12289" customFormat="1" customHeight="1"/>
    <row r="12290" customFormat="1" customHeight="1"/>
    <row r="12291" customFormat="1" customHeight="1"/>
    <row r="12292" customFormat="1" customHeight="1"/>
    <row r="12293" customFormat="1" customHeight="1"/>
    <row r="12294" customFormat="1" customHeight="1"/>
    <row r="12295" customFormat="1" customHeight="1"/>
    <row r="12296" customFormat="1" customHeight="1"/>
    <row r="12297" customFormat="1" customHeight="1"/>
    <row r="12298" customFormat="1" customHeight="1"/>
    <row r="12299" customFormat="1" customHeight="1"/>
    <row r="12300" customFormat="1" customHeight="1"/>
    <row r="12301" customFormat="1" customHeight="1"/>
    <row r="12302" customFormat="1" customHeight="1"/>
    <row r="12303" customFormat="1" customHeight="1"/>
    <row r="12304" customFormat="1" customHeight="1"/>
    <row r="12305" customFormat="1" customHeight="1"/>
    <row r="12306" customFormat="1" customHeight="1"/>
    <row r="12307" customFormat="1" customHeight="1"/>
    <row r="12308" customFormat="1" customHeight="1"/>
    <row r="12309" customFormat="1" customHeight="1"/>
    <row r="12310" customFormat="1" customHeight="1"/>
    <row r="12311" customFormat="1" customHeight="1"/>
    <row r="12312" customFormat="1" customHeight="1"/>
    <row r="12313" customFormat="1" customHeight="1"/>
    <row r="12314" customFormat="1" customHeight="1"/>
    <row r="12315" customFormat="1" customHeight="1"/>
    <row r="12316" customFormat="1" customHeight="1"/>
    <row r="12317" customFormat="1" customHeight="1"/>
    <row r="12318" customFormat="1" customHeight="1"/>
    <row r="12319" customFormat="1" customHeight="1"/>
    <row r="12320" customFormat="1" customHeight="1"/>
    <row r="12321" customFormat="1" customHeight="1"/>
    <row r="12322" customFormat="1" customHeight="1"/>
    <row r="12323" customFormat="1" customHeight="1"/>
    <row r="12324" customFormat="1" customHeight="1"/>
    <row r="12325" customFormat="1" customHeight="1"/>
    <row r="12326" customFormat="1" customHeight="1"/>
    <row r="12327" customFormat="1" customHeight="1"/>
    <row r="12328" customFormat="1" customHeight="1"/>
    <row r="12329" customFormat="1" customHeight="1"/>
    <row r="12330" customFormat="1" customHeight="1"/>
    <row r="12331" customFormat="1" customHeight="1"/>
    <row r="12332" customFormat="1" customHeight="1"/>
    <row r="12333" customFormat="1" customHeight="1"/>
    <row r="12334" customFormat="1" customHeight="1"/>
    <row r="12335" customFormat="1" customHeight="1"/>
    <row r="12336" customFormat="1" customHeight="1"/>
    <row r="12337" customFormat="1" customHeight="1"/>
    <row r="12338" customFormat="1" customHeight="1"/>
    <row r="12339" customFormat="1" customHeight="1"/>
    <row r="12340" customFormat="1" customHeight="1"/>
    <row r="12341" customFormat="1" customHeight="1"/>
    <row r="12342" customFormat="1" customHeight="1"/>
    <row r="12343" customFormat="1" customHeight="1"/>
    <row r="12344" customFormat="1" customHeight="1"/>
    <row r="12345" customFormat="1" customHeight="1"/>
    <row r="12346" customFormat="1" customHeight="1"/>
    <row r="12347" customFormat="1" customHeight="1"/>
    <row r="12348" customFormat="1" customHeight="1"/>
    <row r="12349" customFormat="1" customHeight="1"/>
    <row r="12350" customFormat="1" customHeight="1"/>
    <row r="12351" customFormat="1" customHeight="1"/>
    <row r="12352" customFormat="1" customHeight="1"/>
    <row r="12353" customFormat="1" customHeight="1"/>
    <row r="12354" customFormat="1" customHeight="1"/>
    <row r="12355" customFormat="1" customHeight="1"/>
    <row r="12356" customFormat="1" customHeight="1"/>
    <row r="12357" customFormat="1" customHeight="1"/>
    <row r="12358" customFormat="1" customHeight="1"/>
    <row r="12359" customFormat="1" customHeight="1"/>
    <row r="12360" customFormat="1" customHeight="1"/>
    <row r="12361" customFormat="1" customHeight="1"/>
    <row r="12362" customFormat="1" customHeight="1"/>
    <row r="12363" customFormat="1" customHeight="1"/>
    <row r="12364" customFormat="1" customHeight="1"/>
    <row r="12365" customFormat="1" customHeight="1"/>
    <row r="12366" customFormat="1" customHeight="1"/>
    <row r="12367" customFormat="1" customHeight="1"/>
    <row r="12368" customFormat="1" customHeight="1"/>
    <row r="12369" customFormat="1" customHeight="1"/>
    <row r="12370" customFormat="1" customHeight="1"/>
    <row r="12371" customFormat="1" customHeight="1"/>
    <row r="12372" customFormat="1" customHeight="1"/>
    <row r="12373" customFormat="1" customHeight="1"/>
    <row r="12374" customFormat="1" customHeight="1"/>
    <row r="12375" customFormat="1" customHeight="1"/>
    <row r="12376" customFormat="1" customHeight="1"/>
    <row r="12377" customFormat="1" customHeight="1"/>
    <row r="12378" customFormat="1" customHeight="1"/>
    <row r="12379" customFormat="1" customHeight="1"/>
    <row r="12380" customFormat="1" customHeight="1"/>
    <row r="12381" customFormat="1" customHeight="1"/>
    <row r="12382" customFormat="1" customHeight="1"/>
    <row r="12383" customFormat="1" customHeight="1"/>
    <row r="12384" customFormat="1" customHeight="1"/>
    <row r="12385" customFormat="1" customHeight="1"/>
    <row r="12386" customFormat="1" customHeight="1"/>
    <row r="12387" customFormat="1" customHeight="1"/>
    <row r="12388" customFormat="1" customHeight="1"/>
    <row r="12389" customFormat="1" customHeight="1"/>
    <row r="12390" customFormat="1" customHeight="1"/>
    <row r="12391" customFormat="1" customHeight="1"/>
    <row r="12392" customFormat="1" customHeight="1"/>
    <row r="12393" customFormat="1" customHeight="1"/>
    <row r="12394" customFormat="1" customHeight="1"/>
    <row r="12395" customFormat="1" customHeight="1"/>
    <row r="12396" customFormat="1" customHeight="1"/>
    <row r="12397" customFormat="1" customHeight="1"/>
    <row r="12398" customFormat="1" customHeight="1"/>
    <row r="12399" customFormat="1" customHeight="1"/>
    <row r="12400" customFormat="1" customHeight="1"/>
    <row r="12401" customFormat="1" customHeight="1"/>
    <row r="12402" customFormat="1" customHeight="1"/>
    <row r="12403" customFormat="1" customHeight="1"/>
    <row r="12404" customFormat="1" customHeight="1"/>
    <row r="12405" customFormat="1" customHeight="1"/>
    <row r="12406" customFormat="1" customHeight="1"/>
    <row r="12407" customFormat="1" customHeight="1"/>
    <row r="12408" customFormat="1" customHeight="1"/>
    <row r="12409" customFormat="1" customHeight="1"/>
    <row r="12410" customFormat="1" customHeight="1"/>
    <row r="12411" customFormat="1" customHeight="1"/>
    <row r="12412" customFormat="1" customHeight="1"/>
    <row r="12413" customFormat="1" customHeight="1"/>
    <row r="12414" customFormat="1" customHeight="1"/>
    <row r="12415" customFormat="1" customHeight="1"/>
    <row r="12416" customFormat="1" customHeight="1"/>
    <row r="12417" customFormat="1" customHeight="1"/>
    <row r="12418" customFormat="1" customHeight="1"/>
    <row r="12419" customFormat="1" customHeight="1"/>
    <row r="12420" customFormat="1" customHeight="1"/>
    <row r="12421" customFormat="1" customHeight="1"/>
    <row r="12422" customFormat="1" customHeight="1"/>
    <row r="12423" customFormat="1" customHeight="1"/>
    <row r="12424" customFormat="1" customHeight="1"/>
    <row r="12425" customFormat="1" customHeight="1"/>
    <row r="12426" customFormat="1" customHeight="1"/>
    <row r="12427" customFormat="1" customHeight="1"/>
    <row r="12428" customFormat="1" customHeight="1"/>
    <row r="12429" customFormat="1" customHeight="1"/>
    <row r="12430" customFormat="1" customHeight="1"/>
    <row r="12431" customFormat="1" customHeight="1"/>
    <row r="12432" customFormat="1" customHeight="1"/>
    <row r="12433" customFormat="1" customHeight="1"/>
    <row r="12434" customFormat="1" customHeight="1"/>
    <row r="12435" customFormat="1" customHeight="1"/>
    <row r="12436" customFormat="1" customHeight="1"/>
    <row r="12437" customFormat="1" customHeight="1"/>
    <row r="12438" customFormat="1" customHeight="1"/>
    <row r="12439" customFormat="1" customHeight="1"/>
    <row r="12440" customFormat="1" customHeight="1"/>
    <row r="12441" customFormat="1" customHeight="1"/>
    <row r="12442" customFormat="1" customHeight="1"/>
    <row r="12443" customFormat="1" customHeight="1"/>
    <row r="12444" customFormat="1" customHeight="1"/>
    <row r="12445" customFormat="1" customHeight="1"/>
    <row r="12446" customFormat="1" customHeight="1"/>
    <row r="12447" customFormat="1" customHeight="1"/>
    <row r="12448" customFormat="1" customHeight="1"/>
    <row r="12449" customFormat="1" customHeight="1"/>
    <row r="12450" customFormat="1" customHeight="1"/>
    <row r="12451" customFormat="1" customHeight="1"/>
    <row r="12452" customFormat="1" customHeight="1"/>
    <row r="12453" customFormat="1" customHeight="1"/>
    <row r="12454" customFormat="1" customHeight="1"/>
    <row r="12455" customFormat="1" customHeight="1"/>
    <row r="12456" customFormat="1" customHeight="1"/>
    <row r="12457" customFormat="1" customHeight="1"/>
    <row r="12458" customFormat="1" customHeight="1"/>
    <row r="12459" customFormat="1" customHeight="1"/>
    <row r="12460" customFormat="1" customHeight="1"/>
    <row r="12461" customFormat="1" customHeight="1"/>
    <row r="12462" customFormat="1" customHeight="1"/>
    <row r="12463" customFormat="1" customHeight="1"/>
    <row r="12464" customFormat="1" customHeight="1"/>
    <row r="12465" customFormat="1" customHeight="1"/>
    <row r="12466" customFormat="1" customHeight="1"/>
    <row r="12467" customFormat="1" customHeight="1"/>
    <row r="12468" customFormat="1" customHeight="1"/>
    <row r="12469" customFormat="1" customHeight="1"/>
    <row r="12470" customFormat="1" customHeight="1"/>
    <row r="12471" customFormat="1" customHeight="1"/>
    <row r="12472" customFormat="1" customHeight="1"/>
    <row r="12473" customFormat="1" customHeight="1"/>
    <row r="12474" customFormat="1" customHeight="1"/>
    <row r="12475" customFormat="1" customHeight="1"/>
    <row r="12476" customFormat="1" customHeight="1"/>
    <row r="12477" customFormat="1" customHeight="1"/>
    <row r="12478" customFormat="1" customHeight="1"/>
    <row r="12479" customFormat="1" customHeight="1"/>
    <row r="12480" customFormat="1" customHeight="1"/>
    <row r="12481" customFormat="1" customHeight="1"/>
    <row r="12482" customFormat="1" customHeight="1"/>
    <row r="12483" customFormat="1" customHeight="1"/>
    <row r="12484" customFormat="1" customHeight="1"/>
    <row r="12485" customFormat="1" customHeight="1"/>
    <row r="12486" customFormat="1" customHeight="1"/>
    <row r="12487" customFormat="1" customHeight="1"/>
    <row r="12488" customFormat="1" customHeight="1"/>
    <row r="12489" customFormat="1" customHeight="1"/>
    <row r="12490" customFormat="1" customHeight="1"/>
    <row r="12491" customFormat="1" customHeight="1"/>
    <row r="12492" customFormat="1" customHeight="1"/>
    <row r="12493" customFormat="1" customHeight="1"/>
    <row r="12494" customFormat="1" customHeight="1"/>
    <row r="12495" customFormat="1" customHeight="1"/>
    <row r="12496" customFormat="1" customHeight="1"/>
    <row r="12497" customFormat="1" customHeight="1"/>
    <row r="12498" customFormat="1" customHeight="1"/>
    <row r="12499" customFormat="1" customHeight="1"/>
    <row r="12500" customFormat="1" customHeight="1"/>
    <row r="12501" customFormat="1" customHeight="1"/>
    <row r="12502" customFormat="1" customHeight="1"/>
    <row r="12503" customFormat="1" customHeight="1"/>
    <row r="12504" customFormat="1" customHeight="1"/>
    <row r="12505" customFormat="1" customHeight="1"/>
    <row r="12506" customFormat="1" customHeight="1"/>
    <row r="12507" customFormat="1" customHeight="1"/>
    <row r="12508" customFormat="1" customHeight="1"/>
    <row r="12509" customFormat="1" customHeight="1"/>
    <row r="12510" customFormat="1" customHeight="1"/>
    <row r="12511" customFormat="1" customHeight="1"/>
    <row r="12512" customFormat="1" customHeight="1"/>
    <row r="12513" customFormat="1" customHeight="1"/>
    <row r="12514" customFormat="1" customHeight="1"/>
    <row r="12515" customFormat="1" customHeight="1"/>
    <row r="12516" customFormat="1" customHeight="1"/>
    <row r="12517" customFormat="1" customHeight="1"/>
    <row r="12518" customFormat="1" customHeight="1"/>
    <row r="12519" customFormat="1" customHeight="1"/>
    <row r="12520" customFormat="1" customHeight="1"/>
    <row r="12521" customFormat="1" customHeight="1"/>
    <row r="12522" customFormat="1" customHeight="1"/>
    <row r="12523" customFormat="1" customHeight="1"/>
    <row r="12524" customFormat="1" customHeight="1"/>
    <row r="12525" customFormat="1" customHeight="1"/>
    <row r="12526" customFormat="1" customHeight="1"/>
    <row r="12527" customFormat="1" customHeight="1"/>
    <row r="12528" customFormat="1" customHeight="1"/>
    <row r="12529" customFormat="1" customHeight="1"/>
    <row r="12530" customFormat="1" customHeight="1"/>
    <row r="12531" customFormat="1" customHeight="1"/>
    <row r="12532" customFormat="1" customHeight="1"/>
    <row r="12533" customFormat="1" customHeight="1"/>
    <row r="12534" customFormat="1" customHeight="1"/>
    <row r="12535" customFormat="1" customHeight="1"/>
    <row r="12536" customFormat="1" customHeight="1"/>
    <row r="12537" customFormat="1" customHeight="1"/>
    <row r="12538" customFormat="1" customHeight="1"/>
    <row r="12539" customFormat="1" customHeight="1"/>
    <row r="12540" customFormat="1" customHeight="1"/>
    <row r="12541" customFormat="1" customHeight="1"/>
    <row r="12542" customFormat="1" customHeight="1"/>
    <row r="12543" customFormat="1" customHeight="1"/>
    <row r="12544" customFormat="1" customHeight="1"/>
    <row r="12545" customFormat="1" customHeight="1"/>
    <row r="12546" customFormat="1" customHeight="1"/>
    <row r="12547" customFormat="1" customHeight="1"/>
    <row r="12548" customFormat="1" customHeight="1"/>
    <row r="12549" customFormat="1" customHeight="1"/>
    <row r="12550" customFormat="1" customHeight="1"/>
    <row r="12551" customFormat="1" customHeight="1"/>
    <row r="12552" customFormat="1" customHeight="1"/>
    <row r="12553" customFormat="1" customHeight="1"/>
    <row r="12554" customFormat="1" customHeight="1"/>
    <row r="12555" customFormat="1" customHeight="1"/>
    <row r="12556" customFormat="1" customHeight="1"/>
    <row r="12557" customFormat="1" customHeight="1"/>
    <row r="12558" customFormat="1" customHeight="1"/>
    <row r="12559" customFormat="1" customHeight="1"/>
    <row r="12560" customFormat="1" customHeight="1"/>
    <row r="12561" customFormat="1" customHeight="1"/>
    <row r="12562" customFormat="1" customHeight="1"/>
    <row r="12563" customFormat="1" customHeight="1"/>
    <row r="12564" customFormat="1" customHeight="1"/>
    <row r="12565" customFormat="1" customHeight="1"/>
    <row r="12566" customFormat="1" customHeight="1"/>
    <row r="12567" customFormat="1" customHeight="1"/>
    <row r="12568" customFormat="1" customHeight="1"/>
    <row r="12569" customFormat="1" customHeight="1"/>
    <row r="12570" customFormat="1" customHeight="1"/>
    <row r="12571" customFormat="1" customHeight="1"/>
    <row r="12572" customFormat="1" customHeight="1"/>
    <row r="12573" customFormat="1" customHeight="1"/>
    <row r="12574" customFormat="1" customHeight="1"/>
    <row r="12575" customFormat="1" customHeight="1"/>
    <row r="12576" customFormat="1" customHeight="1"/>
    <row r="12577" customFormat="1" customHeight="1"/>
    <row r="12578" customFormat="1" customHeight="1"/>
    <row r="12579" customFormat="1" customHeight="1"/>
    <row r="12580" customFormat="1" customHeight="1"/>
    <row r="12581" customFormat="1" customHeight="1"/>
    <row r="12582" customFormat="1" customHeight="1"/>
    <row r="12583" customFormat="1" customHeight="1"/>
    <row r="12584" customFormat="1" customHeight="1"/>
    <row r="12585" customFormat="1" customHeight="1"/>
    <row r="12586" customFormat="1" customHeight="1"/>
    <row r="12587" customFormat="1" customHeight="1"/>
    <row r="12588" customFormat="1" customHeight="1"/>
    <row r="12589" customFormat="1" customHeight="1"/>
    <row r="12590" customFormat="1" customHeight="1"/>
    <row r="12591" customFormat="1" customHeight="1"/>
    <row r="12592" customFormat="1" customHeight="1"/>
    <row r="12593" customFormat="1" customHeight="1"/>
    <row r="12594" customFormat="1" customHeight="1"/>
    <row r="12595" customFormat="1" customHeight="1"/>
    <row r="12596" customFormat="1" customHeight="1"/>
    <row r="12597" customFormat="1" customHeight="1"/>
    <row r="12598" customFormat="1" customHeight="1"/>
    <row r="12599" customFormat="1" customHeight="1"/>
    <row r="12600" customFormat="1" customHeight="1"/>
    <row r="12601" customFormat="1" customHeight="1"/>
    <row r="12602" customFormat="1" customHeight="1"/>
    <row r="12603" customFormat="1" customHeight="1"/>
    <row r="12604" customFormat="1" customHeight="1"/>
    <row r="12605" customFormat="1" customHeight="1"/>
    <row r="12606" customFormat="1" customHeight="1"/>
    <row r="12607" customFormat="1" customHeight="1"/>
    <row r="12608" customFormat="1" customHeight="1"/>
    <row r="12609" customFormat="1" customHeight="1"/>
    <row r="12610" customFormat="1" customHeight="1"/>
    <row r="12611" customFormat="1" customHeight="1"/>
    <row r="12612" customFormat="1" customHeight="1"/>
    <row r="12613" customFormat="1" customHeight="1"/>
    <row r="12614" customFormat="1" customHeight="1"/>
    <row r="12615" customFormat="1" customHeight="1"/>
    <row r="12616" customFormat="1" customHeight="1"/>
    <row r="12617" customFormat="1" customHeight="1"/>
    <row r="12618" customFormat="1" customHeight="1"/>
    <row r="12619" customFormat="1" customHeight="1"/>
    <row r="12620" customFormat="1" customHeight="1"/>
    <row r="12621" customFormat="1" customHeight="1"/>
    <row r="12622" customFormat="1" customHeight="1"/>
    <row r="12623" customFormat="1" customHeight="1"/>
    <row r="12624" customFormat="1" customHeight="1"/>
    <row r="12625" customFormat="1" customHeight="1"/>
    <row r="12626" customFormat="1" customHeight="1"/>
    <row r="12627" customFormat="1" customHeight="1"/>
    <row r="12628" customFormat="1" customHeight="1"/>
    <row r="12629" customFormat="1" customHeight="1"/>
    <row r="12630" customFormat="1" customHeight="1"/>
    <row r="12631" customFormat="1" customHeight="1"/>
    <row r="12632" customFormat="1" customHeight="1"/>
    <row r="12633" customFormat="1" customHeight="1"/>
    <row r="12634" customFormat="1" customHeight="1"/>
    <row r="12635" customFormat="1" customHeight="1"/>
    <row r="12636" customFormat="1" customHeight="1"/>
    <row r="12637" customFormat="1" customHeight="1"/>
    <row r="12638" customFormat="1" customHeight="1"/>
    <row r="12639" customFormat="1" customHeight="1"/>
    <row r="12640" customFormat="1" customHeight="1"/>
    <row r="12641" customFormat="1" customHeight="1"/>
    <row r="12642" customFormat="1" customHeight="1"/>
    <row r="12643" customFormat="1" customHeight="1"/>
    <row r="12644" customFormat="1" customHeight="1"/>
    <row r="12645" customFormat="1" customHeight="1"/>
    <row r="12646" customFormat="1" customHeight="1"/>
    <row r="12647" customFormat="1" customHeight="1"/>
    <row r="12648" customFormat="1" customHeight="1"/>
    <row r="12649" customFormat="1" customHeight="1"/>
    <row r="12650" customFormat="1" customHeight="1"/>
    <row r="12651" customFormat="1" customHeight="1"/>
    <row r="12652" customFormat="1" customHeight="1"/>
    <row r="12653" customFormat="1" customHeight="1"/>
    <row r="12654" customFormat="1" customHeight="1"/>
    <row r="12655" customFormat="1" customHeight="1"/>
    <row r="12656" customFormat="1" customHeight="1"/>
    <row r="12657" customFormat="1" customHeight="1"/>
    <row r="12658" customFormat="1" customHeight="1"/>
    <row r="12659" customFormat="1" customHeight="1"/>
    <row r="12660" customFormat="1" customHeight="1"/>
    <row r="12661" customFormat="1" customHeight="1"/>
    <row r="12662" customFormat="1" customHeight="1"/>
    <row r="12663" customFormat="1" customHeight="1"/>
    <row r="12664" customFormat="1" customHeight="1"/>
    <row r="12665" customFormat="1" customHeight="1"/>
    <row r="12666" customFormat="1" customHeight="1"/>
    <row r="12667" customFormat="1" customHeight="1"/>
    <row r="12668" customFormat="1" customHeight="1"/>
    <row r="12669" customFormat="1" customHeight="1"/>
    <row r="12670" customFormat="1" customHeight="1"/>
    <row r="12671" customFormat="1" customHeight="1"/>
    <row r="12672" customFormat="1" customHeight="1"/>
    <row r="12673" customFormat="1" customHeight="1"/>
    <row r="12674" customFormat="1" customHeight="1"/>
    <row r="12675" customFormat="1" customHeight="1"/>
    <row r="12676" customFormat="1" customHeight="1"/>
    <row r="12677" customFormat="1" customHeight="1"/>
    <row r="12678" customFormat="1" customHeight="1"/>
    <row r="12679" customFormat="1" customHeight="1"/>
    <row r="12680" customFormat="1" customHeight="1"/>
    <row r="12681" customFormat="1" customHeight="1"/>
    <row r="12682" customFormat="1" customHeight="1"/>
    <row r="12683" customFormat="1" customHeight="1"/>
    <row r="12684" customFormat="1" customHeight="1"/>
    <row r="12685" customFormat="1" customHeight="1"/>
    <row r="12686" customFormat="1" customHeight="1"/>
    <row r="12687" customFormat="1" customHeight="1"/>
    <row r="12688" customFormat="1" customHeight="1"/>
    <row r="12689" customFormat="1" customHeight="1"/>
    <row r="12690" customFormat="1" customHeight="1"/>
    <row r="12691" customFormat="1" customHeight="1"/>
    <row r="12692" customFormat="1" customHeight="1"/>
    <row r="12693" customFormat="1" customHeight="1"/>
    <row r="12694" customFormat="1" customHeight="1"/>
    <row r="12695" customFormat="1" customHeight="1"/>
    <row r="12696" customFormat="1" customHeight="1"/>
    <row r="12697" customFormat="1" customHeight="1"/>
    <row r="12698" customFormat="1" customHeight="1"/>
    <row r="12699" customFormat="1" customHeight="1"/>
    <row r="12700" customFormat="1" customHeight="1"/>
    <row r="12701" customFormat="1" customHeight="1"/>
    <row r="12702" customFormat="1" customHeight="1"/>
    <row r="12703" customFormat="1" customHeight="1"/>
    <row r="12704" customFormat="1" customHeight="1"/>
    <row r="12705" customFormat="1" customHeight="1"/>
    <row r="12706" customFormat="1" customHeight="1"/>
    <row r="12707" customFormat="1" customHeight="1"/>
    <row r="12708" customFormat="1" customHeight="1"/>
    <row r="12709" customFormat="1" customHeight="1"/>
    <row r="12710" customFormat="1" customHeight="1"/>
    <row r="12711" customFormat="1" customHeight="1"/>
    <row r="12712" customFormat="1" customHeight="1"/>
    <row r="12713" customFormat="1" customHeight="1"/>
    <row r="12714" customFormat="1" customHeight="1"/>
    <row r="12715" customFormat="1" customHeight="1"/>
    <row r="12716" customFormat="1" customHeight="1"/>
    <row r="12717" customFormat="1" customHeight="1"/>
    <row r="12718" customFormat="1" customHeight="1"/>
    <row r="12719" customFormat="1" customHeight="1"/>
    <row r="12720" customFormat="1" customHeight="1"/>
    <row r="12721" customFormat="1" customHeight="1"/>
    <row r="12722" customFormat="1" customHeight="1"/>
    <row r="12723" customFormat="1" customHeight="1"/>
    <row r="12724" customFormat="1" customHeight="1"/>
    <row r="12725" customFormat="1" customHeight="1"/>
    <row r="12726" customFormat="1" customHeight="1"/>
    <row r="12727" customFormat="1" customHeight="1"/>
    <row r="12728" customFormat="1" customHeight="1"/>
    <row r="12729" customFormat="1" customHeight="1"/>
    <row r="12730" customFormat="1" customHeight="1"/>
    <row r="12731" customFormat="1" customHeight="1"/>
    <row r="12732" customFormat="1" customHeight="1"/>
    <row r="12733" customFormat="1" customHeight="1"/>
    <row r="12734" customFormat="1" customHeight="1"/>
    <row r="12735" customFormat="1" customHeight="1"/>
    <row r="12736" customFormat="1" customHeight="1"/>
    <row r="12737" customFormat="1" customHeight="1"/>
    <row r="12738" customFormat="1" customHeight="1"/>
    <row r="12739" customFormat="1" customHeight="1"/>
    <row r="12740" customFormat="1" customHeight="1"/>
    <row r="12741" customFormat="1" customHeight="1"/>
    <row r="12742" customFormat="1" customHeight="1"/>
    <row r="12743" customFormat="1" customHeight="1"/>
    <row r="12744" customFormat="1" customHeight="1"/>
    <row r="12745" customFormat="1" customHeight="1"/>
    <row r="12746" customFormat="1" customHeight="1"/>
    <row r="12747" customFormat="1" customHeight="1"/>
    <row r="12748" customFormat="1" customHeight="1"/>
    <row r="12749" customFormat="1" customHeight="1"/>
    <row r="12750" customFormat="1" customHeight="1"/>
    <row r="12751" customFormat="1" customHeight="1"/>
    <row r="12752" customFormat="1" customHeight="1"/>
    <row r="12753" customFormat="1" customHeight="1"/>
    <row r="12754" customFormat="1" customHeight="1"/>
    <row r="12755" customFormat="1" customHeight="1"/>
    <row r="12756" customFormat="1" customHeight="1"/>
    <row r="12757" customFormat="1" customHeight="1"/>
    <row r="12758" customFormat="1" customHeight="1"/>
    <row r="12759" customFormat="1" customHeight="1"/>
    <row r="12760" customFormat="1" customHeight="1"/>
    <row r="12761" customFormat="1" customHeight="1"/>
    <row r="12762" customFormat="1" customHeight="1"/>
    <row r="12763" customFormat="1" customHeight="1"/>
    <row r="12764" customFormat="1" customHeight="1"/>
    <row r="12765" customFormat="1" customHeight="1"/>
    <row r="12766" customFormat="1" customHeight="1"/>
    <row r="12767" customFormat="1" customHeight="1"/>
    <row r="12768" customFormat="1" customHeight="1"/>
    <row r="12769" customFormat="1" customHeight="1"/>
    <row r="12770" customFormat="1" customHeight="1"/>
    <row r="12771" customFormat="1" customHeight="1"/>
    <row r="12772" customFormat="1" customHeight="1"/>
    <row r="12773" customFormat="1" customHeight="1"/>
    <row r="12774" customFormat="1" customHeight="1"/>
    <row r="12775" customFormat="1" customHeight="1"/>
    <row r="12776" customFormat="1" customHeight="1"/>
    <row r="12777" customFormat="1" customHeight="1"/>
    <row r="12778" customFormat="1" customHeight="1"/>
    <row r="12779" customFormat="1" customHeight="1"/>
    <row r="12780" customFormat="1" customHeight="1"/>
    <row r="12781" customFormat="1" customHeight="1"/>
    <row r="12782" customFormat="1" customHeight="1"/>
    <row r="12783" customFormat="1" customHeight="1"/>
    <row r="12784" customFormat="1" customHeight="1"/>
    <row r="12785" customFormat="1" customHeight="1"/>
    <row r="12786" customFormat="1" customHeight="1"/>
    <row r="12787" customFormat="1" customHeight="1"/>
    <row r="12788" customFormat="1" customHeight="1"/>
    <row r="12789" customFormat="1" customHeight="1"/>
    <row r="12790" customFormat="1" customHeight="1"/>
    <row r="12791" customFormat="1" customHeight="1"/>
    <row r="12792" customFormat="1" customHeight="1"/>
    <row r="12793" customFormat="1" customHeight="1"/>
    <row r="12794" customFormat="1" customHeight="1"/>
    <row r="12795" customFormat="1" customHeight="1"/>
    <row r="12796" customFormat="1" customHeight="1"/>
    <row r="12797" customFormat="1" customHeight="1"/>
    <row r="12798" customFormat="1" customHeight="1"/>
    <row r="12799" customFormat="1" customHeight="1"/>
    <row r="12800" customFormat="1" customHeight="1"/>
    <row r="12801" customFormat="1" customHeight="1"/>
    <row r="12802" customFormat="1" customHeight="1"/>
    <row r="12803" customFormat="1" customHeight="1"/>
    <row r="12804" customFormat="1" customHeight="1"/>
    <row r="12805" customFormat="1" customHeight="1"/>
    <row r="12806" customFormat="1" customHeight="1"/>
    <row r="12807" customFormat="1" customHeight="1"/>
    <row r="12808" customFormat="1" customHeight="1"/>
    <row r="12809" customFormat="1" customHeight="1"/>
    <row r="12810" customFormat="1" customHeight="1"/>
    <row r="12811" customFormat="1" customHeight="1"/>
    <row r="12812" customFormat="1" customHeight="1"/>
    <row r="12813" customFormat="1" customHeight="1"/>
    <row r="12814" customFormat="1" customHeight="1"/>
    <row r="12815" customFormat="1" customHeight="1"/>
    <row r="12816" customFormat="1" customHeight="1"/>
    <row r="12817" customFormat="1" customHeight="1"/>
    <row r="12818" customFormat="1" customHeight="1"/>
    <row r="12819" customFormat="1" customHeight="1"/>
    <row r="12820" customFormat="1" customHeight="1"/>
    <row r="12821" customFormat="1" customHeight="1"/>
    <row r="12822" customFormat="1" customHeight="1"/>
    <row r="12823" customFormat="1" customHeight="1"/>
    <row r="12824" customFormat="1" customHeight="1"/>
    <row r="12825" customFormat="1" customHeight="1"/>
    <row r="12826" customFormat="1" customHeight="1"/>
    <row r="12827" customFormat="1" customHeight="1"/>
    <row r="12828" customFormat="1" customHeight="1"/>
    <row r="12829" customFormat="1" customHeight="1"/>
    <row r="12830" customFormat="1" customHeight="1"/>
    <row r="12831" customFormat="1" customHeight="1"/>
    <row r="12832" customFormat="1" customHeight="1"/>
    <row r="12833" customFormat="1" customHeight="1"/>
    <row r="12834" customFormat="1" customHeight="1"/>
    <row r="12835" customFormat="1" customHeight="1"/>
    <row r="12836" customFormat="1" customHeight="1"/>
    <row r="12837" customFormat="1" customHeight="1"/>
    <row r="12838" customFormat="1" customHeight="1"/>
    <row r="12839" customFormat="1" customHeight="1"/>
    <row r="12840" customFormat="1" customHeight="1"/>
    <row r="12841" customFormat="1" customHeight="1"/>
    <row r="12842" customFormat="1" customHeight="1"/>
    <row r="12843" customFormat="1" customHeight="1"/>
    <row r="12844" customFormat="1" customHeight="1"/>
    <row r="12845" customFormat="1" customHeight="1"/>
    <row r="12846" customFormat="1" customHeight="1"/>
    <row r="12847" customFormat="1" customHeight="1"/>
    <row r="12848" customFormat="1" customHeight="1"/>
    <row r="12849" customFormat="1" customHeight="1"/>
    <row r="12850" customFormat="1" customHeight="1"/>
    <row r="12851" customFormat="1" customHeight="1"/>
    <row r="12852" customFormat="1" customHeight="1"/>
    <row r="12853" customFormat="1" customHeight="1"/>
    <row r="12854" customFormat="1" customHeight="1"/>
    <row r="12855" customFormat="1" customHeight="1"/>
    <row r="12856" customFormat="1" customHeight="1"/>
    <row r="12857" customFormat="1" customHeight="1"/>
    <row r="12858" customFormat="1" customHeight="1"/>
    <row r="12859" customFormat="1" customHeight="1"/>
    <row r="12860" customFormat="1" customHeight="1"/>
    <row r="12861" customFormat="1" customHeight="1"/>
    <row r="12862" customFormat="1" customHeight="1"/>
    <row r="12863" customFormat="1" customHeight="1"/>
    <row r="12864" customFormat="1" customHeight="1"/>
    <row r="12865" customFormat="1" customHeight="1"/>
    <row r="12866" customFormat="1" customHeight="1"/>
    <row r="12867" customFormat="1" customHeight="1"/>
    <row r="12868" customFormat="1" customHeight="1"/>
    <row r="12869" customFormat="1" customHeight="1"/>
    <row r="12870" customFormat="1" customHeight="1"/>
    <row r="12871" customFormat="1" customHeight="1"/>
    <row r="12872" customFormat="1" customHeight="1"/>
    <row r="12873" customFormat="1" customHeight="1"/>
    <row r="12874" customFormat="1" customHeight="1"/>
    <row r="12875" customFormat="1" customHeight="1"/>
    <row r="12876" customFormat="1" customHeight="1"/>
    <row r="12877" customFormat="1" customHeight="1"/>
    <row r="12878" customFormat="1" customHeight="1"/>
    <row r="12879" customFormat="1" customHeight="1"/>
    <row r="12880" customFormat="1" customHeight="1"/>
    <row r="12881" customFormat="1" customHeight="1"/>
    <row r="12882" customFormat="1" customHeight="1"/>
    <row r="12883" customFormat="1" customHeight="1"/>
    <row r="12884" customFormat="1" customHeight="1"/>
    <row r="12885" customFormat="1" customHeight="1"/>
    <row r="12886" customFormat="1" customHeight="1"/>
    <row r="12887" customFormat="1" customHeight="1"/>
    <row r="12888" customFormat="1" customHeight="1"/>
    <row r="12889" customFormat="1" customHeight="1"/>
    <row r="12890" customFormat="1" customHeight="1"/>
    <row r="12891" customFormat="1" customHeight="1"/>
    <row r="12892" customFormat="1" customHeight="1"/>
    <row r="12893" customFormat="1" customHeight="1"/>
    <row r="12894" customFormat="1" customHeight="1"/>
    <row r="12895" customFormat="1" customHeight="1"/>
    <row r="12896" customFormat="1" customHeight="1"/>
    <row r="12897" customFormat="1" customHeight="1"/>
    <row r="12898" customFormat="1" customHeight="1"/>
    <row r="12899" customFormat="1" customHeight="1"/>
    <row r="12900" customFormat="1" customHeight="1"/>
    <row r="12901" customFormat="1" customHeight="1"/>
    <row r="12902" customFormat="1" customHeight="1"/>
    <row r="12903" customFormat="1" customHeight="1"/>
    <row r="12904" customFormat="1" customHeight="1"/>
    <row r="12905" customFormat="1" customHeight="1"/>
    <row r="12906" customFormat="1" customHeight="1"/>
    <row r="12907" customFormat="1" customHeight="1"/>
    <row r="12908" customFormat="1" customHeight="1"/>
    <row r="12909" customFormat="1" customHeight="1"/>
    <row r="12910" customFormat="1" customHeight="1"/>
    <row r="12911" customFormat="1" customHeight="1"/>
    <row r="12912" customFormat="1" customHeight="1"/>
    <row r="12913" customFormat="1" customHeight="1"/>
    <row r="12914" customFormat="1" customHeight="1"/>
    <row r="12915" customFormat="1" customHeight="1"/>
    <row r="12916" customFormat="1" customHeight="1"/>
    <row r="12917" customFormat="1" customHeight="1"/>
    <row r="12918" customFormat="1" customHeight="1"/>
    <row r="12919" customFormat="1" customHeight="1"/>
    <row r="12920" customFormat="1" customHeight="1"/>
    <row r="12921" customFormat="1" customHeight="1"/>
    <row r="12922" customFormat="1" customHeight="1"/>
    <row r="12923" customFormat="1" customHeight="1"/>
    <row r="12924" customFormat="1" customHeight="1"/>
    <row r="12925" customFormat="1" customHeight="1"/>
    <row r="12926" customFormat="1" customHeight="1"/>
    <row r="12927" customFormat="1" customHeight="1"/>
    <row r="12928" customFormat="1" customHeight="1"/>
    <row r="12929" customFormat="1" customHeight="1"/>
    <row r="12930" customFormat="1" customHeight="1"/>
    <row r="12931" customFormat="1" customHeight="1"/>
    <row r="12932" customFormat="1" customHeight="1"/>
    <row r="12933" customFormat="1" customHeight="1"/>
    <row r="12934" customFormat="1" customHeight="1"/>
    <row r="12935" customFormat="1" customHeight="1"/>
    <row r="12936" customFormat="1" customHeight="1"/>
    <row r="12937" customFormat="1" customHeight="1"/>
    <row r="12938" customFormat="1" customHeight="1"/>
    <row r="12939" customFormat="1" customHeight="1"/>
    <row r="12940" customFormat="1" customHeight="1"/>
    <row r="12941" customFormat="1" customHeight="1"/>
    <row r="12942" customFormat="1" customHeight="1"/>
    <row r="12943" customFormat="1" customHeight="1"/>
    <row r="12944" customFormat="1" customHeight="1"/>
    <row r="12945" customFormat="1" customHeight="1"/>
    <row r="12946" customFormat="1" customHeight="1"/>
    <row r="12947" customFormat="1" customHeight="1"/>
    <row r="12948" customFormat="1" customHeight="1"/>
    <row r="12949" customFormat="1" customHeight="1"/>
    <row r="12950" customFormat="1" customHeight="1"/>
    <row r="12951" customFormat="1" customHeight="1"/>
    <row r="12952" customFormat="1" customHeight="1"/>
    <row r="12953" customFormat="1" customHeight="1"/>
    <row r="12954" customFormat="1" customHeight="1"/>
    <row r="12955" customFormat="1" customHeight="1"/>
    <row r="12956" customFormat="1" customHeight="1"/>
    <row r="12957" customFormat="1" customHeight="1"/>
    <row r="12958" customFormat="1" customHeight="1"/>
    <row r="12959" customFormat="1" customHeight="1"/>
    <row r="12960" customFormat="1" customHeight="1"/>
    <row r="12961" customFormat="1" customHeight="1"/>
    <row r="12962" customFormat="1" customHeight="1"/>
    <row r="12963" customFormat="1" customHeight="1"/>
    <row r="12964" customFormat="1" customHeight="1"/>
    <row r="12965" customFormat="1" customHeight="1"/>
    <row r="12966" customFormat="1" customHeight="1"/>
    <row r="12967" customFormat="1" customHeight="1"/>
    <row r="12968" customFormat="1" customHeight="1"/>
    <row r="12969" customFormat="1" customHeight="1"/>
    <row r="12970" customFormat="1" customHeight="1"/>
    <row r="12971" customFormat="1" customHeight="1"/>
    <row r="12972" customFormat="1" customHeight="1"/>
    <row r="12973" customFormat="1" customHeight="1"/>
    <row r="12974" customFormat="1" customHeight="1"/>
    <row r="12975" customFormat="1" customHeight="1"/>
    <row r="12976" customFormat="1" customHeight="1"/>
    <row r="12977" customFormat="1" customHeight="1"/>
    <row r="12978" customFormat="1" customHeight="1"/>
    <row r="12979" customFormat="1" customHeight="1"/>
    <row r="12980" customFormat="1" customHeight="1"/>
    <row r="12981" customFormat="1" customHeight="1"/>
    <row r="12982" customFormat="1" customHeight="1"/>
    <row r="12983" customFormat="1" customHeight="1"/>
    <row r="12984" customFormat="1" customHeight="1"/>
    <row r="12985" customFormat="1" customHeight="1"/>
    <row r="12986" customFormat="1" customHeight="1"/>
    <row r="12987" customFormat="1" customHeight="1"/>
    <row r="12988" customFormat="1" customHeight="1"/>
    <row r="12989" customFormat="1" customHeight="1"/>
    <row r="12990" customFormat="1" customHeight="1"/>
    <row r="12991" customFormat="1" customHeight="1"/>
    <row r="12992" customFormat="1" customHeight="1"/>
    <row r="12993" customFormat="1" customHeight="1"/>
    <row r="12994" customFormat="1" customHeight="1"/>
    <row r="12995" customFormat="1" customHeight="1"/>
    <row r="12996" customFormat="1" customHeight="1"/>
    <row r="12997" customFormat="1" customHeight="1"/>
    <row r="12998" customFormat="1" customHeight="1"/>
    <row r="12999" customFormat="1" customHeight="1"/>
    <row r="13000" customFormat="1" customHeight="1"/>
    <row r="13001" customFormat="1" customHeight="1"/>
    <row r="13002" customFormat="1" customHeight="1"/>
    <row r="13003" customFormat="1" customHeight="1"/>
    <row r="13004" customFormat="1" customHeight="1"/>
    <row r="13005" customFormat="1" customHeight="1"/>
    <row r="13006" customFormat="1" customHeight="1"/>
    <row r="13007" customFormat="1" customHeight="1"/>
    <row r="13008" customFormat="1" customHeight="1"/>
    <row r="13009" customFormat="1" customHeight="1"/>
    <row r="13010" customFormat="1" customHeight="1"/>
    <row r="13011" customFormat="1" customHeight="1"/>
    <row r="13012" customFormat="1" customHeight="1"/>
    <row r="13013" customFormat="1" customHeight="1"/>
    <row r="13014" customFormat="1" customHeight="1"/>
    <row r="13015" customFormat="1" customHeight="1"/>
    <row r="13016" customFormat="1" customHeight="1"/>
    <row r="13017" customFormat="1" customHeight="1"/>
    <row r="13018" customFormat="1" customHeight="1"/>
    <row r="13019" customFormat="1" customHeight="1"/>
    <row r="13020" customFormat="1" customHeight="1"/>
    <row r="13021" customFormat="1" customHeight="1"/>
    <row r="13022" customFormat="1" customHeight="1"/>
    <row r="13023" customFormat="1" customHeight="1"/>
    <row r="13024" customFormat="1" customHeight="1"/>
    <row r="13025" customFormat="1" customHeight="1"/>
    <row r="13026" customFormat="1" customHeight="1"/>
    <row r="13027" customFormat="1" customHeight="1"/>
    <row r="13028" customFormat="1" customHeight="1"/>
    <row r="13029" customFormat="1" customHeight="1"/>
    <row r="13030" customFormat="1" customHeight="1"/>
    <row r="13031" customFormat="1" customHeight="1"/>
    <row r="13032" customFormat="1" customHeight="1"/>
    <row r="13033" customFormat="1" customHeight="1"/>
    <row r="13034" customFormat="1" customHeight="1"/>
    <row r="13035" customFormat="1" customHeight="1"/>
    <row r="13036" customFormat="1" customHeight="1"/>
    <row r="13037" customFormat="1" customHeight="1"/>
    <row r="13038" customFormat="1" customHeight="1"/>
    <row r="13039" customFormat="1" customHeight="1"/>
    <row r="13040" customFormat="1" customHeight="1"/>
    <row r="13041" customFormat="1" customHeight="1"/>
    <row r="13042" customFormat="1" customHeight="1"/>
    <row r="13043" customFormat="1" customHeight="1"/>
    <row r="13044" customFormat="1" customHeight="1"/>
    <row r="13045" customFormat="1" customHeight="1"/>
    <row r="13046" customFormat="1" customHeight="1"/>
    <row r="13047" customFormat="1" customHeight="1"/>
    <row r="13048" customFormat="1" customHeight="1"/>
    <row r="13049" customFormat="1" customHeight="1"/>
    <row r="13050" customFormat="1" customHeight="1"/>
    <row r="13051" customFormat="1" customHeight="1"/>
    <row r="13052" customFormat="1" customHeight="1"/>
    <row r="13053" customFormat="1" customHeight="1"/>
    <row r="13054" customFormat="1" customHeight="1"/>
    <row r="13055" customFormat="1" customHeight="1"/>
    <row r="13056" customFormat="1" customHeight="1"/>
    <row r="13057" customFormat="1" customHeight="1"/>
    <row r="13058" customFormat="1" customHeight="1"/>
    <row r="13059" customFormat="1" customHeight="1"/>
    <row r="13060" customFormat="1" customHeight="1"/>
    <row r="13061" customFormat="1" customHeight="1"/>
    <row r="13062" customFormat="1" customHeight="1"/>
    <row r="13063" customFormat="1" customHeight="1"/>
    <row r="13064" customFormat="1" customHeight="1"/>
    <row r="13065" customFormat="1" customHeight="1"/>
    <row r="13066" customFormat="1" customHeight="1"/>
    <row r="13067" customFormat="1" customHeight="1"/>
    <row r="13068" customFormat="1" customHeight="1"/>
    <row r="13069" customFormat="1" customHeight="1"/>
    <row r="13070" customFormat="1" customHeight="1"/>
    <row r="13071" customFormat="1" customHeight="1"/>
    <row r="13072" customFormat="1" customHeight="1"/>
    <row r="13073" customFormat="1" customHeight="1"/>
    <row r="13074" customFormat="1" customHeight="1"/>
    <row r="13075" customFormat="1" customHeight="1"/>
    <row r="13076" customFormat="1" customHeight="1"/>
    <row r="13077" customFormat="1" customHeight="1"/>
    <row r="13078" customFormat="1" customHeight="1"/>
    <row r="13079" customFormat="1" customHeight="1"/>
    <row r="13080" customFormat="1" customHeight="1"/>
    <row r="13081" customFormat="1" customHeight="1"/>
    <row r="13082" customFormat="1" customHeight="1"/>
    <row r="13083" customFormat="1" customHeight="1"/>
    <row r="13084" customFormat="1" customHeight="1"/>
    <row r="13085" customFormat="1" customHeight="1"/>
    <row r="13086" customFormat="1" customHeight="1"/>
    <row r="13087" customFormat="1" customHeight="1"/>
    <row r="13088" customFormat="1" customHeight="1"/>
    <row r="13089" customFormat="1" customHeight="1"/>
    <row r="13090" customFormat="1" customHeight="1"/>
    <row r="13091" customFormat="1" customHeight="1"/>
    <row r="13092" customFormat="1" customHeight="1"/>
    <row r="13093" customFormat="1" customHeight="1"/>
    <row r="13094" customFormat="1" customHeight="1"/>
    <row r="13095" customFormat="1" customHeight="1"/>
    <row r="13096" customFormat="1" customHeight="1"/>
    <row r="13097" customFormat="1" customHeight="1"/>
    <row r="13098" customFormat="1" customHeight="1"/>
    <row r="13099" customFormat="1" customHeight="1"/>
    <row r="13100" customFormat="1" customHeight="1"/>
    <row r="13101" customFormat="1" customHeight="1"/>
    <row r="13102" customFormat="1" customHeight="1"/>
    <row r="13103" customFormat="1" customHeight="1"/>
    <row r="13104" customFormat="1" customHeight="1"/>
    <row r="13105" customFormat="1" customHeight="1"/>
    <row r="13106" customFormat="1" customHeight="1"/>
    <row r="13107" customFormat="1" customHeight="1"/>
    <row r="13108" customFormat="1" customHeight="1"/>
    <row r="13109" customFormat="1" customHeight="1"/>
    <row r="13110" customFormat="1" customHeight="1"/>
    <row r="13111" customFormat="1" customHeight="1"/>
    <row r="13112" customFormat="1" customHeight="1"/>
    <row r="13113" customFormat="1" customHeight="1"/>
    <row r="13114" customFormat="1" customHeight="1"/>
    <row r="13115" customFormat="1" customHeight="1"/>
    <row r="13116" customFormat="1" customHeight="1"/>
    <row r="13117" customFormat="1" customHeight="1"/>
    <row r="13118" customFormat="1" customHeight="1"/>
    <row r="13119" customFormat="1" customHeight="1"/>
    <row r="13120" customFormat="1" customHeight="1"/>
    <row r="13121" customFormat="1" customHeight="1"/>
    <row r="13122" customFormat="1" customHeight="1"/>
    <row r="13123" customFormat="1" customHeight="1"/>
    <row r="13124" customFormat="1" customHeight="1"/>
    <row r="13125" customFormat="1" customHeight="1"/>
    <row r="13126" customFormat="1" customHeight="1"/>
    <row r="13127" customFormat="1" customHeight="1"/>
    <row r="13128" customFormat="1" customHeight="1"/>
    <row r="13129" customFormat="1" customHeight="1"/>
    <row r="13130" customFormat="1" customHeight="1"/>
    <row r="13131" customFormat="1" customHeight="1"/>
    <row r="13132" customFormat="1" customHeight="1"/>
    <row r="13133" customFormat="1" customHeight="1"/>
    <row r="13134" customFormat="1" customHeight="1"/>
    <row r="13135" customFormat="1" customHeight="1"/>
    <row r="13136" customFormat="1" customHeight="1"/>
    <row r="13137" customFormat="1" customHeight="1"/>
    <row r="13138" customFormat="1" customHeight="1"/>
    <row r="13139" customFormat="1" customHeight="1"/>
    <row r="13140" customFormat="1" customHeight="1"/>
    <row r="13141" customFormat="1" customHeight="1"/>
    <row r="13142" customFormat="1" customHeight="1"/>
    <row r="13143" customFormat="1" customHeight="1"/>
    <row r="13144" customFormat="1" customHeight="1"/>
    <row r="13145" customFormat="1" customHeight="1"/>
    <row r="13146" customFormat="1" customHeight="1"/>
    <row r="13147" customFormat="1" customHeight="1"/>
    <row r="13148" customFormat="1" customHeight="1"/>
    <row r="13149" customFormat="1" customHeight="1"/>
    <row r="13150" customFormat="1" customHeight="1"/>
    <row r="13151" customFormat="1" customHeight="1"/>
    <row r="13152" customFormat="1" customHeight="1"/>
    <row r="13153" customFormat="1" customHeight="1"/>
    <row r="13154" customFormat="1" customHeight="1"/>
    <row r="13155" customFormat="1" customHeight="1"/>
    <row r="13156" customFormat="1" customHeight="1"/>
    <row r="13157" customFormat="1" customHeight="1"/>
    <row r="13158" customFormat="1" customHeight="1"/>
    <row r="13159" customFormat="1" customHeight="1"/>
    <row r="13160" customFormat="1" customHeight="1"/>
    <row r="13161" customFormat="1" customHeight="1"/>
    <row r="13162" customFormat="1" customHeight="1"/>
    <row r="13163" customFormat="1" customHeight="1"/>
    <row r="13164" customFormat="1" customHeight="1"/>
    <row r="13165" customFormat="1" customHeight="1"/>
    <row r="13166" customFormat="1" customHeight="1"/>
    <row r="13167" customFormat="1" customHeight="1"/>
    <row r="13168" customFormat="1" customHeight="1"/>
    <row r="13169" customFormat="1" customHeight="1"/>
    <row r="13170" customFormat="1" customHeight="1"/>
    <row r="13171" customFormat="1" customHeight="1"/>
    <row r="13172" customFormat="1" customHeight="1"/>
    <row r="13173" customFormat="1" customHeight="1"/>
    <row r="13174" customFormat="1" customHeight="1"/>
    <row r="13175" customFormat="1" customHeight="1"/>
    <row r="13176" customFormat="1" customHeight="1"/>
    <row r="13177" customFormat="1" customHeight="1"/>
    <row r="13178" customFormat="1" customHeight="1"/>
    <row r="13179" customFormat="1" customHeight="1"/>
    <row r="13180" customFormat="1" customHeight="1"/>
    <row r="13181" customFormat="1" customHeight="1"/>
    <row r="13182" customFormat="1" customHeight="1"/>
    <row r="13183" customFormat="1" customHeight="1"/>
    <row r="13184" customFormat="1" customHeight="1"/>
    <row r="13185" customFormat="1" customHeight="1"/>
    <row r="13186" customFormat="1" customHeight="1"/>
    <row r="13187" customFormat="1" customHeight="1"/>
    <row r="13188" customFormat="1" customHeight="1"/>
    <row r="13189" customFormat="1" customHeight="1"/>
    <row r="13190" customFormat="1" customHeight="1"/>
    <row r="13191" customFormat="1" customHeight="1"/>
    <row r="13192" customFormat="1" customHeight="1"/>
    <row r="13193" customFormat="1" customHeight="1"/>
    <row r="13194" customFormat="1" customHeight="1"/>
    <row r="13195" customFormat="1" customHeight="1"/>
    <row r="13196" customFormat="1" customHeight="1"/>
    <row r="13197" customFormat="1" customHeight="1"/>
    <row r="13198" customFormat="1" customHeight="1"/>
    <row r="13199" customFormat="1" customHeight="1"/>
    <row r="13200" customFormat="1" customHeight="1"/>
    <row r="13201" customFormat="1" customHeight="1"/>
    <row r="13202" customFormat="1" customHeight="1"/>
    <row r="13203" customFormat="1" customHeight="1"/>
    <row r="13204" customFormat="1" customHeight="1"/>
    <row r="13205" customFormat="1" customHeight="1"/>
    <row r="13206" customFormat="1" customHeight="1"/>
    <row r="13207" customFormat="1" customHeight="1"/>
    <row r="13208" customFormat="1" customHeight="1"/>
    <row r="13209" customFormat="1" customHeight="1"/>
    <row r="13210" customFormat="1" customHeight="1"/>
    <row r="13211" customFormat="1" customHeight="1"/>
    <row r="13212" customFormat="1" customHeight="1"/>
    <row r="13213" customFormat="1" customHeight="1"/>
    <row r="13214" customFormat="1" customHeight="1"/>
    <row r="13215" customFormat="1" customHeight="1"/>
    <row r="13216" customFormat="1" customHeight="1"/>
    <row r="13217" customFormat="1" customHeight="1"/>
    <row r="13218" customFormat="1" customHeight="1"/>
    <row r="13219" customFormat="1" customHeight="1"/>
    <row r="13220" customFormat="1" customHeight="1"/>
    <row r="13221" customFormat="1" customHeight="1"/>
    <row r="13222" customFormat="1" customHeight="1"/>
    <row r="13223" customFormat="1" customHeight="1"/>
    <row r="13224" customFormat="1" customHeight="1"/>
    <row r="13225" customFormat="1" customHeight="1"/>
    <row r="13226" customFormat="1" customHeight="1"/>
    <row r="13227" customFormat="1" customHeight="1"/>
    <row r="13228" customFormat="1" customHeight="1"/>
    <row r="13229" customFormat="1" customHeight="1"/>
    <row r="13230" customFormat="1" customHeight="1"/>
    <row r="13231" customFormat="1" customHeight="1"/>
    <row r="13232" customFormat="1" customHeight="1"/>
    <row r="13233" customFormat="1" customHeight="1"/>
    <row r="13234" customFormat="1" customHeight="1"/>
    <row r="13235" customFormat="1" customHeight="1"/>
    <row r="13236" customFormat="1" customHeight="1"/>
    <row r="13237" customFormat="1" customHeight="1"/>
    <row r="13238" customFormat="1" customHeight="1"/>
    <row r="13239" customFormat="1" customHeight="1"/>
    <row r="13240" customFormat="1" customHeight="1"/>
    <row r="13241" customFormat="1" customHeight="1"/>
    <row r="13242" customFormat="1" customHeight="1"/>
    <row r="13243" customFormat="1" customHeight="1"/>
    <row r="13244" customFormat="1" customHeight="1"/>
    <row r="13245" customFormat="1" customHeight="1"/>
    <row r="13246" customFormat="1" customHeight="1"/>
    <row r="13247" customFormat="1" customHeight="1"/>
    <row r="13248" customFormat="1" customHeight="1"/>
    <row r="13249" customFormat="1" customHeight="1"/>
    <row r="13250" customFormat="1" customHeight="1"/>
    <row r="13251" customFormat="1" customHeight="1"/>
    <row r="13252" customFormat="1" customHeight="1"/>
    <row r="13253" customFormat="1" customHeight="1"/>
    <row r="13254" customFormat="1" customHeight="1"/>
    <row r="13255" customFormat="1" customHeight="1"/>
    <row r="13256" customFormat="1" customHeight="1"/>
    <row r="13257" customFormat="1" customHeight="1"/>
    <row r="13258" customFormat="1" customHeight="1"/>
    <row r="13259" customFormat="1" customHeight="1"/>
    <row r="13260" customFormat="1" customHeight="1"/>
    <row r="13261" customFormat="1" customHeight="1"/>
    <row r="13262" customFormat="1" customHeight="1"/>
    <row r="13263" customFormat="1" customHeight="1"/>
    <row r="13264" customFormat="1" customHeight="1"/>
    <row r="13265" customFormat="1" customHeight="1"/>
    <row r="13266" customFormat="1" customHeight="1"/>
    <row r="13267" customFormat="1" customHeight="1"/>
    <row r="13268" customFormat="1" customHeight="1"/>
    <row r="13269" customFormat="1" customHeight="1"/>
    <row r="13270" customFormat="1" customHeight="1"/>
    <row r="13271" customFormat="1" customHeight="1"/>
    <row r="13272" customFormat="1" customHeight="1"/>
    <row r="13273" customFormat="1" customHeight="1"/>
    <row r="13274" customFormat="1" customHeight="1"/>
    <row r="13275" customFormat="1" customHeight="1"/>
    <row r="13276" customFormat="1" customHeight="1"/>
    <row r="13277" customFormat="1" customHeight="1"/>
    <row r="13278" customFormat="1" customHeight="1"/>
    <row r="13279" customFormat="1" customHeight="1"/>
    <row r="13280" customFormat="1" customHeight="1"/>
    <row r="13281" customFormat="1" customHeight="1"/>
    <row r="13282" customFormat="1" customHeight="1"/>
    <row r="13283" customFormat="1" customHeight="1"/>
    <row r="13284" customFormat="1" customHeight="1"/>
    <row r="13285" customFormat="1" customHeight="1"/>
    <row r="13286" customFormat="1" customHeight="1"/>
    <row r="13287" customFormat="1" customHeight="1"/>
    <row r="13288" customFormat="1" customHeight="1"/>
    <row r="13289" customFormat="1" customHeight="1"/>
    <row r="13290" customFormat="1" customHeight="1"/>
    <row r="13291" customFormat="1" customHeight="1"/>
    <row r="13292" customFormat="1" customHeight="1"/>
    <row r="13293" customFormat="1" customHeight="1"/>
    <row r="13294" customFormat="1" customHeight="1"/>
    <row r="13295" customFormat="1" customHeight="1"/>
    <row r="13296" customFormat="1" customHeight="1"/>
    <row r="13297" customFormat="1" customHeight="1"/>
    <row r="13298" customFormat="1" customHeight="1"/>
    <row r="13299" customFormat="1" customHeight="1"/>
    <row r="13300" customFormat="1" customHeight="1"/>
    <row r="13301" customFormat="1" customHeight="1"/>
    <row r="13302" customFormat="1" customHeight="1"/>
    <row r="13303" customFormat="1" customHeight="1"/>
    <row r="13304" customFormat="1" customHeight="1"/>
    <row r="13305" customFormat="1" customHeight="1"/>
    <row r="13306" customFormat="1" customHeight="1"/>
    <row r="13307" customFormat="1" customHeight="1"/>
    <row r="13308" customFormat="1" customHeight="1"/>
    <row r="13309" customFormat="1" customHeight="1"/>
    <row r="13310" customFormat="1" customHeight="1"/>
    <row r="13311" customFormat="1" customHeight="1"/>
    <row r="13312" customFormat="1" customHeight="1"/>
    <row r="13313" customFormat="1" customHeight="1"/>
    <row r="13314" customFormat="1" customHeight="1"/>
    <row r="13315" customFormat="1" customHeight="1"/>
    <row r="13316" customFormat="1" customHeight="1"/>
    <row r="13317" customFormat="1" customHeight="1"/>
    <row r="13318" customFormat="1" customHeight="1"/>
    <row r="13319" customFormat="1" customHeight="1"/>
    <row r="13320" customFormat="1" customHeight="1"/>
    <row r="13321" customFormat="1" customHeight="1"/>
    <row r="13322" customFormat="1" customHeight="1"/>
    <row r="13323" customFormat="1" customHeight="1"/>
    <row r="13324" customFormat="1" customHeight="1"/>
    <row r="13325" customFormat="1" customHeight="1"/>
    <row r="13326" customFormat="1" customHeight="1"/>
    <row r="13327" customFormat="1" customHeight="1"/>
    <row r="13328" customFormat="1" customHeight="1"/>
    <row r="13329" customFormat="1" customHeight="1"/>
    <row r="13330" customFormat="1" customHeight="1"/>
    <row r="13331" customFormat="1" customHeight="1"/>
    <row r="13332" customFormat="1" customHeight="1"/>
    <row r="13333" customFormat="1" customHeight="1"/>
    <row r="13334" customFormat="1" customHeight="1"/>
    <row r="13335" customFormat="1" customHeight="1"/>
    <row r="13336" customFormat="1" customHeight="1"/>
    <row r="13337" customFormat="1" customHeight="1"/>
    <row r="13338" customFormat="1" customHeight="1"/>
    <row r="13339" customFormat="1" customHeight="1"/>
    <row r="13340" customFormat="1" customHeight="1"/>
    <row r="13341" customFormat="1" customHeight="1"/>
    <row r="13342" customFormat="1" customHeight="1"/>
    <row r="13343" customFormat="1" customHeight="1"/>
    <row r="13344" customFormat="1" customHeight="1"/>
    <row r="13345" customFormat="1" customHeight="1"/>
    <row r="13346" customFormat="1" customHeight="1"/>
    <row r="13347" customFormat="1" customHeight="1"/>
    <row r="13348" customFormat="1" customHeight="1"/>
    <row r="13349" customFormat="1" customHeight="1"/>
    <row r="13350" customFormat="1" customHeight="1"/>
    <row r="13351" customFormat="1" customHeight="1"/>
    <row r="13352" customFormat="1" customHeight="1"/>
    <row r="13353" customFormat="1" customHeight="1"/>
    <row r="13354" customFormat="1" customHeight="1"/>
    <row r="13355" customFormat="1" customHeight="1"/>
    <row r="13356" customFormat="1" customHeight="1"/>
    <row r="13357" customFormat="1" customHeight="1"/>
    <row r="13358" customFormat="1" customHeight="1"/>
    <row r="13359" customFormat="1" customHeight="1"/>
    <row r="13360" customFormat="1" customHeight="1"/>
    <row r="13361" customFormat="1" customHeight="1"/>
    <row r="13362" customFormat="1" customHeight="1"/>
    <row r="13363" customFormat="1" customHeight="1"/>
    <row r="13364" customFormat="1" customHeight="1"/>
    <row r="13365" customFormat="1" customHeight="1"/>
    <row r="13366" customFormat="1" customHeight="1"/>
    <row r="13367" customFormat="1" customHeight="1"/>
    <row r="13368" customFormat="1" customHeight="1"/>
    <row r="13369" customFormat="1" customHeight="1"/>
    <row r="13370" customFormat="1" customHeight="1"/>
    <row r="13371" customFormat="1" customHeight="1"/>
    <row r="13372" customFormat="1" customHeight="1"/>
    <row r="13373" customFormat="1" customHeight="1"/>
    <row r="13374" customFormat="1" customHeight="1"/>
    <row r="13375" customFormat="1" customHeight="1"/>
    <row r="13376" customFormat="1" customHeight="1"/>
    <row r="13377" customFormat="1" customHeight="1"/>
    <row r="13378" customFormat="1" customHeight="1"/>
    <row r="13379" customFormat="1" customHeight="1"/>
    <row r="13380" customFormat="1" customHeight="1"/>
    <row r="13381" customFormat="1" customHeight="1"/>
    <row r="13382" customFormat="1" customHeight="1"/>
    <row r="13383" customFormat="1" customHeight="1"/>
    <row r="13384" customFormat="1" customHeight="1"/>
    <row r="13385" customFormat="1" customHeight="1"/>
    <row r="13386" customFormat="1" customHeight="1"/>
    <row r="13387" customFormat="1" customHeight="1"/>
    <row r="13388" customFormat="1" customHeight="1"/>
    <row r="13389" customFormat="1" customHeight="1"/>
    <row r="13390" customFormat="1" customHeight="1"/>
    <row r="13391" customFormat="1" customHeight="1"/>
    <row r="13392" customFormat="1" customHeight="1"/>
    <row r="13393" customFormat="1" customHeight="1"/>
    <row r="13394" customFormat="1" customHeight="1"/>
    <row r="13395" customFormat="1" customHeight="1"/>
    <row r="13396" customFormat="1" customHeight="1"/>
    <row r="13397" customFormat="1" customHeight="1"/>
    <row r="13398" customFormat="1" customHeight="1"/>
    <row r="13399" customFormat="1" customHeight="1"/>
    <row r="13400" customFormat="1" customHeight="1"/>
    <row r="13401" customFormat="1" customHeight="1"/>
    <row r="13402" customFormat="1" customHeight="1"/>
    <row r="13403" customFormat="1" customHeight="1"/>
    <row r="13404" customFormat="1" customHeight="1"/>
    <row r="13405" customFormat="1" customHeight="1"/>
    <row r="13406" customFormat="1" customHeight="1"/>
    <row r="13407" customFormat="1" customHeight="1"/>
    <row r="13408" customFormat="1" customHeight="1"/>
    <row r="13409" customFormat="1" customHeight="1"/>
    <row r="13410" customFormat="1" customHeight="1"/>
    <row r="13411" customFormat="1" customHeight="1"/>
    <row r="13412" customFormat="1" customHeight="1"/>
    <row r="13413" customFormat="1" customHeight="1"/>
    <row r="13414" customFormat="1" customHeight="1"/>
    <row r="13415" customFormat="1" customHeight="1"/>
    <row r="13416" customFormat="1" customHeight="1"/>
    <row r="13417" customFormat="1" customHeight="1"/>
    <row r="13418" customFormat="1" customHeight="1"/>
    <row r="13419" customFormat="1" customHeight="1"/>
    <row r="13420" customFormat="1" customHeight="1"/>
    <row r="13421" customFormat="1" customHeight="1"/>
    <row r="13422" customFormat="1" customHeight="1"/>
    <row r="13423" customFormat="1" customHeight="1"/>
    <row r="13424" customFormat="1" customHeight="1"/>
    <row r="13425" customFormat="1" customHeight="1"/>
    <row r="13426" customFormat="1" customHeight="1"/>
    <row r="13427" customFormat="1" customHeight="1"/>
    <row r="13428" customFormat="1" customHeight="1"/>
    <row r="13429" customFormat="1" customHeight="1"/>
    <row r="13430" customFormat="1" customHeight="1"/>
    <row r="13431" customFormat="1" customHeight="1"/>
    <row r="13432" customFormat="1" customHeight="1"/>
    <row r="13433" customFormat="1" customHeight="1"/>
    <row r="13434" customFormat="1" customHeight="1"/>
    <row r="13435" customFormat="1" customHeight="1"/>
    <row r="13436" customFormat="1" customHeight="1"/>
    <row r="13437" customFormat="1" customHeight="1"/>
    <row r="13438" customFormat="1" customHeight="1"/>
    <row r="13439" customFormat="1" customHeight="1"/>
    <row r="13440" customFormat="1" customHeight="1"/>
    <row r="13441" customFormat="1" customHeight="1"/>
    <row r="13442" customFormat="1" customHeight="1"/>
    <row r="13443" customFormat="1" customHeight="1"/>
    <row r="13444" customFormat="1" customHeight="1"/>
    <row r="13445" customFormat="1" customHeight="1"/>
    <row r="13446" customFormat="1" customHeight="1"/>
    <row r="13447" customFormat="1" customHeight="1"/>
    <row r="13448" customFormat="1" customHeight="1"/>
    <row r="13449" customFormat="1" customHeight="1"/>
    <row r="13450" customFormat="1" customHeight="1"/>
    <row r="13451" customFormat="1" customHeight="1"/>
    <row r="13452" customFormat="1" customHeight="1"/>
    <row r="13453" customFormat="1" customHeight="1"/>
    <row r="13454" customFormat="1" customHeight="1"/>
    <row r="13455" customFormat="1" customHeight="1"/>
    <row r="13456" customFormat="1" customHeight="1"/>
    <row r="13457" customFormat="1" customHeight="1"/>
    <row r="13458" customFormat="1" customHeight="1"/>
    <row r="13459" customFormat="1" customHeight="1"/>
    <row r="13460" customFormat="1" customHeight="1"/>
    <row r="13461" customFormat="1" customHeight="1"/>
    <row r="13462" customFormat="1" customHeight="1"/>
    <row r="13463" customFormat="1" customHeight="1"/>
    <row r="13464" customFormat="1" customHeight="1"/>
    <row r="13465" customFormat="1" customHeight="1"/>
    <row r="13466" customFormat="1" customHeight="1"/>
    <row r="13467" customFormat="1" customHeight="1"/>
    <row r="13468" customFormat="1" customHeight="1"/>
    <row r="13469" customFormat="1" customHeight="1"/>
    <row r="13470" customFormat="1" customHeight="1"/>
    <row r="13471" customFormat="1" customHeight="1"/>
    <row r="13472" customFormat="1" customHeight="1"/>
    <row r="13473" customFormat="1" customHeight="1"/>
    <row r="13474" customFormat="1" customHeight="1"/>
    <row r="13475" customFormat="1" customHeight="1"/>
    <row r="13476" customFormat="1" customHeight="1"/>
    <row r="13477" customFormat="1" customHeight="1"/>
    <row r="13478" customFormat="1" customHeight="1"/>
    <row r="13479" customFormat="1" customHeight="1"/>
    <row r="13480" customFormat="1" customHeight="1"/>
    <row r="13481" customFormat="1" customHeight="1"/>
    <row r="13482" customFormat="1" customHeight="1"/>
    <row r="13483" customFormat="1" customHeight="1"/>
    <row r="13484" customFormat="1" customHeight="1"/>
    <row r="13485" customFormat="1" customHeight="1"/>
    <row r="13486" customFormat="1" customHeight="1"/>
    <row r="13487" customFormat="1" customHeight="1"/>
    <row r="13488" customFormat="1" customHeight="1"/>
    <row r="13489" customFormat="1" customHeight="1"/>
    <row r="13490" customFormat="1" customHeight="1"/>
    <row r="13491" customFormat="1" customHeight="1"/>
    <row r="13492" customFormat="1" customHeight="1"/>
    <row r="13493" customFormat="1" customHeight="1"/>
    <row r="13494" customFormat="1" customHeight="1"/>
    <row r="13495" customFormat="1" customHeight="1"/>
    <row r="13496" customFormat="1" customHeight="1"/>
    <row r="13497" customFormat="1" customHeight="1"/>
    <row r="13498" customFormat="1" customHeight="1"/>
    <row r="13499" customFormat="1" customHeight="1"/>
    <row r="13500" customFormat="1" customHeight="1"/>
    <row r="13501" customFormat="1" customHeight="1"/>
    <row r="13502" customFormat="1" customHeight="1"/>
    <row r="13503" customFormat="1" customHeight="1"/>
    <row r="13504" customFormat="1" customHeight="1"/>
    <row r="13505" customFormat="1" customHeight="1"/>
    <row r="13506" customFormat="1" customHeight="1"/>
    <row r="13507" customFormat="1" customHeight="1"/>
    <row r="13508" customFormat="1" customHeight="1"/>
    <row r="13509" customFormat="1" customHeight="1"/>
    <row r="13510" customFormat="1" customHeight="1"/>
    <row r="13511" customFormat="1" customHeight="1"/>
    <row r="13512" customFormat="1" customHeight="1"/>
    <row r="13513" customFormat="1" customHeight="1"/>
    <row r="13514" customFormat="1" customHeight="1"/>
    <row r="13515" customFormat="1" customHeight="1"/>
    <row r="13516" customFormat="1" customHeight="1"/>
    <row r="13517" customFormat="1" customHeight="1"/>
    <row r="13518" customFormat="1" customHeight="1"/>
    <row r="13519" customFormat="1" customHeight="1"/>
    <row r="13520" customFormat="1" customHeight="1"/>
    <row r="13521" customFormat="1" customHeight="1"/>
    <row r="13522" customFormat="1" customHeight="1"/>
    <row r="13523" customFormat="1" customHeight="1"/>
    <row r="13524" customFormat="1" customHeight="1"/>
    <row r="13525" customFormat="1" customHeight="1"/>
    <row r="13526" customFormat="1" customHeight="1"/>
    <row r="13527" customFormat="1" customHeight="1"/>
    <row r="13528" customFormat="1" customHeight="1"/>
    <row r="13529" customFormat="1" customHeight="1"/>
    <row r="13530" customFormat="1" customHeight="1"/>
    <row r="13531" customFormat="1" customHeight="1"/>
    <row r="13532" customFormat="1" customHeight="1"/>
    <row r="13533" customFormat="1" customHeight="1"/>
    <row r="13534" customFormat="1" customHeight="1"/>
    <row r="13535" customFormat="1" customHeight="1"/>
    <row r="13536" customFormat="1" customHeight="1"/>
    <row r="13537" customFormat="1" customHeight="1"/>
    <row r="13538" customFormat="1" customHeight="1"/>
    <row r="13539" customFormat="1" customHeight="1"/>
    <row r="13540" customFormat="1" customHeight="1"/>
    <row r="13541" customFormat="1" customHeight="1"/>
    <row r="13542" customFormat="1" customHeight="1"/>
    <row r="13543" customFormat="1" customHeight="1"/>
    <row r="13544" customFormat="1" customHeight="1"/>
    <row r="13545" customFormat="1" customHeight="1"/>
    <row r="13546" customFormat="1" customHeight="1"/>
    <row r="13547" customFormat="1" customHeight="1"/>
    <row r="13548" customFormat="1" customHeight="1"/>
    <row r="13549" customFormat="1" customHeight="1"/>
    <row r="13550" customFormat="1" customHeight="1"/>
    <row r="13551" customFormat="1" customHeight="1"/>
    <row r="13552" customFormat="1" customHeight="1"/>
    <row r="13553" customFormat="1" customHeight="1"/>
    <row r="13554" customFormat="1" customHeight="1"/>
    <row r="13555" customFormat="1" customHeight="1"/>
    <row r="13556" customFormat="1" customHeight="1"/>
    <row r="13557" customFormat="1" customHeight="1"/>
    <row r="13558" customFormat="1" customHeight="1"/>
    <row r="13559" customFormat="1" customHeight="1"/>
    <row r="13560" customFormat="1" customHeight="1"/>
    <row r="13561" customFormat="1" customHeight="1"/>
    <row r="13562" customFormat="1" customHeight="1"/>
    <row r="13563" customFormat="1" customHeight="1"/>
    <row r="13564" customFormat="1" customHeight="1"/>
    <row r="13565" customFormat="1" customHeight="1"/>
    <row r="13566" customFormat="1" customHeight="1"/>
    <row r="13567" customFormat="1" customHeight="1"/>
    <row r="13568" customFormat="1" customHeight="1"/>
    <row r="13569" customFormat="1" customHeight="1"/>
    <row r="13570" customFormat="1" customHeight="1"/>
    <row r="13571" customFormat="1" customHeight="1"/>
    <row r="13572" customFormat="1" customHeight="1"/>
    <row r="13573" customFormat="1" customHeight="1"/>
    <row r="13574" customFormat="1" customHeight="1"/>
    <row r="13575" customFormat="1" customHeight="1"/>
    <row r="13576" customFormat="1" customHeight="1"/>
    <row r="13577" customFormat="1" customHeight="1"/>
    <row r="13578" customFormat="1" customHeight="1"/>
    <row r="13579" customFormat="1" customHeight="1"/>
    <row r="13580" customFormat="1" customHeight="1"/>
    <row r="13581" customFormat="1" customHeight="1"/>
    <row r="13582" customFormat="1" customHeight="1"/>
    <row r="13583" customFormat="1" customHeight="1"/>
    <row r="13584" customFormat="1" customHeight="1"/>
    <row r="13585" customFormat="1" customHeight="1"/>
    <row r="13586" customFormat="1" customHeight="1"/>
    <row r="13587" customFormat="1" customHeight="1"/>
    <row r="13588" customFormat="1" customHeight="1"/>
    <row r="13589" customFormat="1" customHeight="1"/>
    <row r="13590" customFormat="1" customHeight="1"/>
    <row r="13591" customFormat="1" customHeight="1"/>
    <row r="13592" customFormat="1" customHeight="1"/>
    <row r="13593" customFormat="1" customHeight="1"/>
    <row r="13594" customFormat="1" customHeight="1"/>
    <row r="13595" customFormat="1" customHeight="1"/>
    <row r="13596" customFormat="1" customHeight="1"/>
    <row r="13597" customFormat="1" customHeight="1"/>
    <row r="13598" customFormat="1" customHeight="1"/>
    <row r="13599" customFormat="1" customHeight="1"/>
    <row r="13600" customFormat="1" customHeight="1"/>
    <row r="13601" customFormat="1" customHeight="1"/>
    <row r="13602" customFormat="1" customHeight="1"/>
    <row r="13603" customFormat="1" customHeight="1"/>
    <row r="13604" customFormat="1" customHeight="1"/>
    <row r="13605" customFormat="1" customHeight="1"/>
    <row r="13606" customFormat="1" customHeight="1"/>
    <row r="13607" customFormat="1" customHeight="1"/>
    <row r="13608" customFormat="1" customHeight="1"/>
    <row r="13609" customFormat="1" customHeight="1"/>
    <row r="13610" customFormat="1" customHeight="1"/>
    <row r="13611" customFormat="1" customHeight="1"/>
    <row r="13612" customFormat="1" customHeight="1"/>
    <row r="13613" customFormat="1" customHeight="1"/>
    <row r="13614" customFormat="1" customHeight="1"/>
    <row r="13615" customFormat="1" customHeight="1"/>
    <row r="13616" customFormat="1" customHeight="1"/>
    <row r="13617" customFormat="1" customHeight="1"/>
    <row r="13618" customFormat="1" customHeight="1"/>
    <row r="13619" customFormat="1" customHeight="1"/>
    <row r="13620" customFormat="1" customHeight="1"/>
    <row r="13621" customFormat="1" customHeight="1"/>
    <row r="13622" customFormat="1" customHeight="1"/>
    <row r="13623" customFormat="1" customHeight="1"/>
    <row r="13624" customFormat="1" customHeight="1"/>
    <row r="13625" customFormat="1" customHeight="1"/>
    <row r="13626" customFormat="1" customHeight="1"/>
    <row r="13627" customFormat="1" customHeight="1"/>
    <row r="13628" customFormat="1" customHeight="1"/>
    <row r="13629" customFormat="1" customHeight="1"/>
    <row r="13630" customFormat="1" customHeight="1"/>
    <row r="13631" customFormat="1" customHeight="1"/>
    <row r="13632" customFormat="1" customHeight="1"/>
    <row r="13633" customFormat="1" customHeight="1"/>
    <row r="13634" customFormat="1" customHeight="1"/>
    <row r="13635" customFormat="1" customHeight="1"/>
    <row r="13636" customFormat="1" customHeight="1"/>
    <row r="13637" customFormat="1" customHeight="1"/>
    <row r="13638" customFormat="1" customHeight="1"/>
    <row r="13639" customFormat="1" customHeight="1"/>
    <row r="13640" customFormat="1" customHeight="1"/>
    <row r="13641" customFormat="1" customHeight="1"/>
    <row r="13642" customFormat="1" customHeight="1"/>
    <row r="13643" customFormat="1" customHeight="1"/>
    <row r="13644" customFormat="1" customHeight="1"/>
    <row r="13645" customFormat="1" customHeight="1"/>
    <row r="13646" customFormat="1" customHeight="1"/>
    <row r="13647" customFormat="1" customHeight="1"/>
    <row r="13648" customFormat="1" customHeight="1"/>
    <row r="13649" customFormat="1" customHeight="1"/>
    <row r="13650" customFormat="1" customHeight="1"/>
    <row r="13651" customFormat="1" customHeight="1"/>
    <row r="13652" customFormat="1" customHeight="1"/>
    <row r="13653" customFormat="1" customHeight="1"/>
    <row r="13654" customFormat="1" customHeight="1"/>
    <row r="13655" customFormat="1" customHeight="1"/>
    <row r="13656" customFormat="1" customHeight="1"/>
    <row r="13657" customFormat="1" customHeight="1"/>
    <row r="13658" customFormat="1" customHeight="1"/>
    <row r="13659" customFormat="1" customHeight="1"/>
    <row r="13660" customFormat="1" customHeight="1"/>
    <row r="13661" customFormat="1" customHeight="1"/>
    <row r="13662" customFormat="1" customHeight="1"/>
    <row r="13663" customFormat="1" customHeight="1"/>
    <row r="13664" customFormat="1" customHeight="1"/>
    <row r="13665" customFormat="1" customHeight="1"/>
    <row r="13666" customFormat="1" customHeight="1"/>
    <row r="13667" customFormat="1" customHeight="1"/>
    <row r="13668" customFormat="1" customHeight="1"/>
    <row r="13669" customFormat="1" customHeight="1"/>
    <row r="13670" customFormat="1" customHeight="1"/>
    <row r="13671" customFormat="1" customHeight="1"/>
    <row r="13672" customFormat="1" customHeight="1"/>
    <row r="13673" customFormat="1" customHeight="1"/>
    <row r="13674" customFormat="1" customHeight="1"/>
    <row r="13675" customFormat="1" customHeight="1"/>
    <row r="13676" customFormat="1" customHeight="1"/>
    <row r="13677" customFormat="1" customHeight="1"/>
    <row r="13678" customFormat="1" customHeight="1"/>
    <row r="13679" customFormat="1" customHeight="1"/>
    <row r="13680" customFormat="1" customHeight="1"/>
    <row r="13681" customFormat="1" customHeight="1"/>
    <row r="13682" customFormat="1" customHeight="1"/>
    <row r="13683" customFormat="1" customHeight="1"/>
    <row r="13684" customFormat="1" customHeight="1"/>
    <row r="13685" customFormat="1" customHeight="1"/>
    <row r="13686" customFormat="1" customHeight="1"/>
    <row r="13687" customFormat="1" customHeight="1"/>
    <row r="13688" customFormat="1" customHeight="1"/>
    <row r="13689" customFormat="1" customHeight="1"/>
    <row r="13690" customFormat="1" customHeight="1"/>
    <row r="13691" customFormat="1" customHeight="1"/>
    <row r="13692" customFormat="1" customHeight="1"/>
    <row r="13693" customFormat="1" customHeight="1"/>
    <row r="13694" customFormat="1" customHeight="1"/>
    <row r="13695" customFormat="1" customHeight="1"/>
    <row r="13696" customFormat="1" customHeight="1"/>
    <row r="13697" customFormat="1" customHeight="1"/>
    <row r="13698" customFormat="1" customHeight="1"/>
    <row r="13699" customFormat="1" customHeight="1"/>
    <row r="13700" customFormat="1" customHeight="1"/>
    <row r="13701" customFormat="1" customHeight="1"/>
    <row r="13702" customFormat="1" customHeight="1"/>
    <row r="13703" customFormat="1" customHeight="1"/>
    <row r="13704" customFormat="1" customHeight="1"/>
    <row r="13705" customFormat="1" customHeight="1"/>
    <row r="13706" customFormat="1" customHeight="1"/>
    <row r="13707" customFormat="1" customHeight="1"/>
    <row r="13708" customFormat="1" customHeight="1"/>
    <row r="13709" customFormat="1" customHeight="1"/>
    <row r="13710" customFormat="1" customHeight="1"/>
    <row r="13711" customFormat="1" customHeight="1"/>
    <row r="13712" customFormat="1" customHeight="1"/>
    <row r="13713" customFormat="1" customHeight="1"/>
    <row r="13714" customFormat="1" customHeight="1"/>
    <row r="13715" customFormat="1" customHeight="1"/>
    <row r="13716" customFormat="1" customHeight="1"/>
    <row r="13717" customFormat="1" customHeight="1"/>
    <row r="13718" customFormat="1" customHeight="1"/>
    <row r="13719" customFormat="1" customHeight="1"/>
    <row r="13720" customFormat="1" customHeight="1"/>
    <row r="13721" customFormat="1" customHeight="1"/>
    <row r="13722" customFormat="1" customHeight="1"/>
    <row r="13723" customFormat="1" customHeight="1"/>
    <row r="13724" customFormat="1" customHeight="1"/>
    <row r="13725" customFormat="1" customHeight="1"/>
    <row r="13726" customFormat="1" customHeight="1"/>
    <row r="13727" customFormat="1" customHeight="1"/>
    <row r="13728" customFormat="1" customHeight="1"/>
    <row r="13729" customFormat="1" customHeight="1"/>
    <row r="13730" customFormat="1" customHeight="1"/>
    <row r="13731" customFormat="1" customHeight="1"/>
    <row r="13732" customFormat="1" customHeight="1"/>
    <row r="13733" customFormat="1" customHeight="1"/>
    <row r="13734" customFormat="1" customHeight="1"/>
    <row r="13735" customFormat="1" customHeight="1"/>
    <row r="13736" customFormat="1" customHeight="1"/>
    <row r="13737" customFormat="1" customHeight="1"/>
    <row r="13738" customFormat="1" customHeight="1"/>
    <row r="13739" customFormat="1" customHeight="1"/>
    <row r="13740" customFormat="1" customHeight="1"/>
    <row r="13741" customFormat="1" customHeight="1"/>
    <row r="13742" customFormat="1" customHeight="1"/>
    <row r="13743" customFormat="1" customHeight="1"/>
    <row r="13744" customFormat="1" customHeight="1"/>
    <row r="13745" customFormat="1" customHeight="1"/>
    <row r="13746" customFormat="1" customHeight="1"/>
    <row r="13747" customFormat="1" customHeight="1"/>
    <row r="13748" customFormat="1" customHeight="1"/>
    <row r="13749" customFormat="1" customHeight="1"/>
    <row r="13750" customFormat="1" customHeight="1"/>
    <row r="13751" customFormat="1" customHeight="1"/>
    <row r="13752" customFormat="1" customHeight="1"/>
    <row r="13753" customFormat="1" customHeight="1"/>
    <row r="13754" customFormat="1" customHeight="1"/>
    <row r="13755" customFormat="1" customHeight="1"/>
    <row r="13756" customFormat="1" customHeight="1"/>
    <row r="13757" customFormat="1" customHeight="1"/>
    <row r="13758" customFormat="1" customHeight="1"/>
    <row r="13759" customFormat="1" customHeight="1"/>
    <row r="13760" customFormat="1" customHeight="1"/>
    <row r="13761" customFormat="1" customHeight="1"/>
    <row r="13762" customFormat="1" customHeight="1"/>
    <row r="13763" customFormat="1" customHeight="1"/>
    <row r="13764" customFormat="1" customHeight="1"/>
    <row r="13765" customFormat="1" customHeight="1"/>
    <row r="13766" customFormat="1" customHeight="1"/>
    <row r="13767" customFormat="1" customHeight="1"/>
    <row r="13768" customFormat="1" customHeight="1"/>
    <row r="13769" customFormat="1" customHeight="1"/>
    <row r="13770" customFormat="1" customHeight="1"/>
    <row r="13771" customFormat="1" customHeight="1"/>
    <row r="13772" customFormat="1" customHeight="1"/>
    <row r="13773" customFormat="1" customHeight="1"/>
    <row r="13774" customFormat="1" customHeight="1"/>
    <row r="13775" customFormat="1" customHeight="1"/>
    <row r="13776" customFormat="1" customHeight="1"/>
    <row r="13777" customFormat="1" customHeight="1"/>
    <row r="13778" customFormat="1" customHeight="1"/>
    <row r="13779" customFormat="1" customHeight="1"/>
    <row r="13780" customFormat="1" customHeight="1"/>
    <row r="13781" customFormat="1" customHeight="1"/>
    <row r="13782" customFormat="1" customHeight="1"/>
    <row r="13783" customFormat="1" customHeight="1"/>
    <row r="13784" customFormat="1" customHeight="1"/>
    <row r="13785" customFormat="1" customHeight="1"/>
    <row r="13786" customFormat="1" customHeight="1"/>
    <row r="13787" customFormat="1" customHeight="1"/>
    <row r="13788" customFormat="1" customHeight="1"/>
    <row r="13789" customFormat="1" customHeight="1"/>
    <row r="13790" customFormat="1" customHeight="1"/>
    <row r="13791" customFormat="1" customHeight="1"/>
    <row r="13792" customFormat="1" customHeight="1"/>
    <row r="13793" customFormat="1" customHeight="1"/>
    <row r="13794" customFormat="1" customHeight="1"/>
    <row r="13795" customFormat="1" customHeight="1"/>
    <row r="13796" customFormat="1" customHeight="1"/>
    <row r="13797" customFormat="1" customHeight="1"/>
    <row r="13798" customFormat="1" customHeight="1"/>
    <row r="13799" customFormat="1" customHeight="1"/>
    <row r="13800" customFormat="1" customHeight="1"/>
    <row r="13801" customFormat="1" customHeight="1"/>
    <row r="13802" customFormat="1" customHeight="1"/>
    <row r="13803" customFormat="1" customHeight="1"/>
    <row r="13804" customFormat="1" customHeight="1"/>
    <row r="13805" customFormat="1" customHeight="1"/>
    <row r="13806" customFormat="1" customHeight="1"/>
    <row r="13807" customFormat="1" customHeight="1"/>
    <row r="13808" customFormat="1" customHeight="1"/>
    <row r="13809" customFormat="1" customHeight="1"/>
    <row r="13810" customFormat="1" customHeight="1"/>
    <row r="13811" customFormat="1" customHeight="1"/>
    <row r="13812" customFormat="1" customHeight="1"/>
    <row r="13813" customFormat="1" customHeight="1"/>
    <row r="13814" customFormat="1" customHeight="1"/>
    <row r="13815" customFormat="1" customHeight="1"/>
    <row r="13816" customFormat="1" customHeight="1"/>
    <row r="13817" customFormat="1" customHeight="1"/>
    <row r="13818" customFormat="1" customHeight="1"/>
    <row r="13819" customFormat="1" customHeight="1"/>
    <row r="13820" customFormat="1" customHeight="1"/>
    <row r="13821" customFormat="1" customHeight="1"/>
    <row r="13822" customFormat="1" customHeight="1"/>
    <row r="13823" customFormat="1" customHeight="1"/>
    <row r="13824" customFormat="1" customHeight="1"/>
    <row r="13825" customFormat="1" customHeight="1"/>
    <row r="13826" customFormat="1" customHeight="1"/>
    <row r="13827" customFormat="1" customHeight="1"/>
    <row r="13828" customFormat="1" customHeight="1"/>
    <row r="13829" customFormat="1" customHeight="1"/>
    <row r="13830" customFormat="1" customHeight="1"/>
    <row r="13831" customFormat="1" customHeight="1"/>
    <row r="13832" customFormat="1" customHeight="1"/>
    <row r="13833" customFormat="1" customHeight="1"/>
    <row r="13834" customFormat="1" customHeight="1"/>
    <row r="13835" customFormat="1" customHeight="1"/>
    <row r="13836" customFormat="1" customHeight="1"/>
    <row r="13837" customFormat="1" customHeight="1"/>
    <row r="13838" customFormat="1" customHeight="1"/>
    <row r="13839" customFormat="1" customHeight="1"/>
    <row r="13840" customFormat="1" customHeight="1"/>
    <row r="13841" customFormat="1" customHeight="1"/>
    <row r="13842" customFormat="1" customHeight="1"/>
    <row r="13843" customFormat="1" customHeight="1"/>
    <row r="13844" customFormat="1" customHeight="1"/>
    <row r="13845" customFormat="1" customHeight="1"/>
    <row r="13846" customFormat="1" customHeight="1"/>
    <row r="13847" customFormat="1" customHeight="1"/>
    <row r="13848" customFormat="1" customHeight="1"/>
    <row r="13849" customFormat="1" customHeight="1"/>
    <row r="13850" customFormat="1" customHeight="1"/>
    <row r="13851" customFormat="1" customHeight="1"/>
    <row r="13852" customFormat="1" customHeight="1"/>
    <row r="13853" customFormat="1" customHeight="1"/>
    <row r="13854" customFormat="1" customHeight="1"/>
    <row r="13855" customFormat="1" customHeight="1"/>
    <row r="13856" customFormat="1" customHeight="1"/>
    <row r="13857" customFormat="1" customHeight="1"/>
    <row r="13858" customFormat="1" customHeight="1"/>
    <row r="13859" customFormat="1" customHeight="1"/>
    <row r="13860" customFormat="1" customHeight="1"/>
    <row r="13861" customFormat="1" customHeight="1"/>
    <row r="13862" customFormat="1" customHeight="1"/>
    <row r="13863" customFormat="1" customHeight="1"/>
    <row r="13864" customFormat="1" customHeight="1"/>
    <row r="13865" customFormat="1" customHeight="1"/>
    <row r="13866" customFormat="1" customHeight="1"/>
    <row r="13867" customFormat="1" customHeight="1"/>
    <row r="13868" customFormat="1" customHeight="1"/>
    <row r="13869" customFormat="1" customHeight="1"/>
    <row r="13870" customFormat="1" customHeight="1"/>
    <row r="13871" customFormat="1" customHeight="1"/>
    <row r="13872" customFormat="1" customHeight="1"/>
    <row r="13873" customFormat="1" customHeight="1"/>
    <row r="13874" customFormat="1" customHeight="1"/>
    <row r="13875" customFormat="1" customHeight="1"/>
    <row r="13876" customFormat="1" customHeight="1"/>
    <row r="13877" customFormat="1" customHeight="1"/>
    <row r="13878" customFormat="1" customHeight="1"/>
    <row r="13879" customFormat="1" customHeight="1"/>
    <row r="13880" customFormat="1" customHeight="1"/>
    <row r="13881" customFormat="1" customHeight="1"/>
    <row r="13882" customFormat="1" customHeight="1"/>
    <row r="13883" customFormat="1" customHeight="1"/>
    <row r="13884" customFormat="1" customHeight="1"/>
    <row r="13885" customFormat="1" customHeight="1"/>
    <row r="13886" customFormat="1" customHeight="1"/>
    <row r="13887" customFormat="1" customHeight="1"/>
    <row r="13888" customFormat="1" customHeight="1"/>
    <row r="13889" customFormat="1" customHeight="1"/>
    <row r="13890" customFormat="1" customHeight="1"/>
    <row r="13891" customFormat="1" customHeight="1"/>
    <row r="13892" customFormat="1" customHeight="1"/>
    <row r="13893" customFormat="1" customHeight="1"/>
    <row r="13894" customFormat="1" customHeight="1"/>
    <row r="13895" customFormat="1" customHeight="1"/>
    <row r="13896" customFormat="1" customHeight="1"/>
    <row r="13897" customFormat="1" customHeight="1"/>
    <row r="13898" customFormat="1" customHeight="1"/>
    <row r="13899" customFormat="1" customHeight="1"/>
    <row r="13900" customFormat="1" customHeight="1"/>
    <row r="13901" customFormat="1" customHeight="1"/>
    <row r="13902" customFormat="1" customHeight="1"/>
    <row r="13903" customFormat="1" customHeight="1"/>
    <row r="13904" customFormat="1" customHeight="1"/>
    <row r="13905" customFormat="1" customHeight="1"/>
    <row r="13906" customFormat="1" customHeight="1"/>
    <row r="13907" customFormat="1" customHeight="1"/>
    <row r="13908" customFormat="1" customHeight="1"/>
    <row r="13909" customFormat="1" customHeight="1"/>
    <row r="13910" customFormat="1" customHeight="1"/>
    <row r="13911" customFormat="1" customHeight="1"/>
    <row r="13912" customFormat="1" customHeight="1"/>
    <row r="13913" customFormat="1" customHeight="1"/>
    <row r="13914" customFormat="1" customHeight="1"/>
    <row r="13915" customFormat="1" customHeight="1"/>
    <row r="13916" customFormat="1" customHeight="1"/>
    <row r="13917" customFormat="1" customHeight="1"/>
    <row r="13918" customFormat="1" customHeight="1"/>
    <row r="13919" customFormat="1" customHeight="1"/>
    <row r="13920" customFormat="1" customHeight="1"/>
    <row r="13921" customFormat="1" customHeight="1"/>
    <row r="13922" customFormat="1" customHeight="1"/>
    <row r="13923" customFormat="1" customHeight="1"/>
    <row r="13924" customFormat="1" customHeight="1"/>
    <row r="13925" customFormat="1" customHeight="1"/>
    <row r="13926" customFormat="1" customHeight="1"/>
    <row r="13927" customFormat="1" customHeight="1"/>
    <row r="13928" customFormat="1" customHeight="1"/>
    <row r="13929" customFormat="1" customHeight="1"/>
    <row r="13930" customFormat="1" customHeight="1"/>
    <row r="13931" customFormat="1" customHeight="1"/>
    <row r="13932" customFormat="1" customHeight="1"/>
    <row r="13933" customFormat="1" customHeight="1"/>
    <row r="13934" customFormat="1" customHeight="1"/>
    <row r="13935" customFormat="1" customHeight="1"/>
    <row r="13936" customFormat="1" customHeight="1"/>
    <row r="13937" customFormat="1" customHeight="1"/>
    <row r="13938" customFormat="1" customHeight="1"/>
    <row r="13939" customFormat="1" customHeight="1"/>
    <row r="13940" customFormat="1" customHeight="1"/>
    <row r="13941" customFormat="1" customHeight="1"/>
    <row r="13942" customFormat="1" customHeight="1"/>
    <row r="13943" customFormat="1" customHeight="1"/>
    <row r="13944" customFormat="1" customHeight="1"/>
    <row r="13945" customFormat="1" customHeight="1"/>
    <row r="13946" customFormat="1" customHeight="1"/>
    <row r="13947" customFormat="1" customHeight="1"/>
    <row r="13948" customFormat="1" customHeight="1"/>
    <row r="13949" customFormat="1" customHeight="1"/>
    <row r="13950" customFormat="1" customHeight="1"/>
    <row r="13951" customFormat="1" customHeight="1"/>
    <row r="13952" customFormat="1" customHeight="1"/>
    <row r="13953" customFormat="1" customHeight="1"/>
    <row r="13954" customFormat="1" customHeight="1"/>
    <row r="13955" customFormat="1" customHeight="1"/>
    <row r="13956" customFormat="1" customHeight="1"/>
    <row r="13957" customFormat="1" customHeight="1"/>
    <row r="13958" customFormat="1" customHeight="1"/>
    <row r="13959" customFormat="1" customHeight="1"/>
    <row r="13960" customFormat="1" customHeight="1"/>
    <row r="13961" customFormat="1" customHeight="1"/>
    <row r="13962" customFormat="1" customHeight="1"/>
    <row r="13963" customFormat="1" customHeight="1"/>
    <row r="13964" customFormat="1" customHeight="1"/>
    <row r="13965" customFormat="1" customHeight="1"/>
    <row r="13966" customFormat="1" customHeight="1"/>
    <row r="13967" customFormat="1" customHeight="1"/>
    <row r="13968" customFormat="1" customHeight="1"/>
    <row r="13969" customFormat="1" customHeight="1"/>
    <row r="13970" customFormat="1" customHeight="1"/>
    <row r="13971" customFormat="1" customHeight="1"/>
    <row r="13972" customFormat="1" customHeight="1"/>
    <row r="13973" customFormat="1" customHeight="1"/>
    <row r="13974" customFormat="1" customHeight="1"/>
    <row r="13975" customFormat="1" customHeight="1"/>
    <row r="13976" customFormat="1" customHeight="1"/>
    <row r="13977" customFormat="1" customHeight="1"/>
    <row r="13978" customFormat="1" customHeight="1"/>
    <row r="13979" customFormat="1" customHeight="1"/>
    <row r="13980" customFormat="1" customHeight="1"/>
    <row r="13981" customFormat="1" customHeight="1"/>
    <row r="13982" customFormat="1" customHeight="1"/>
    <row r="13983" customFormat="1" customHeight="1"/>
    <row r="13984" customFormat="1" customHeight="1"/>
    <row r="13985" customFormat="1" customHeight="1"/>
    <row r="13986" customFormat="1" customHeight="1"/>
    <row r="13987" customFormat="1" customHeight="1"/>
    <row r="13988" customFormat="1" customHeight="1"/>
    <row r="13989" customFormat="1" customHeight="1"/>
    <row r="13990" customFormat="1" customHeight="1"/>
    <row r="13991" customFormat="1" customHeight="1"/>
    <row r="13992" customFormat="1" customHeight="1"/>
    <row r="13993" customFormat="1" customHeight="1"/>
    <row r="13994" customFormat="1" customHeight="1"/>
    <row r="13995" customFormat="1" customHeight="1"/>
    <row r="13996" customFormat="1" customHeight="1"/>
    <row r="13997" customFormat="1" customHeight="1"/>
    <row r="13998" customFormat="1" customHeight="1"/>
    <row r="13999" customFormat="1" customHeight="1"/>
    <row r="14000" customFormat="1" customHeight="1"/>
    <row r="14001" customFormat="1" customHeight="1"/>
    <row r="14002" customFormat="1" customHeight="1"/>
    <row r="14003" customFormat="1" customHeight="1"/>
    <row r="14004" customFormat="1" customHeight="1"/>
    <row r="14005" customFormat="1" customHeight="1"/>
    <row r="14006" customFormat="1" customHeight="1"/>
    <row r="14007" customFormat="1" customHeight="1"/>
    <row r="14008" customFormat="1" customHeight="1"/>
    <row r="14009" customFormat="1" customHeight="1"/>
    <row r="14010" customFormat="1" customHeight="1"/>
    <row r="14011" customFormat="1" customHeight="1"/>
    <row r="14012" customFormat="1" customHeight="1"/>
    <row r="14013" customFormat="1" customHeight="1"/>
    <row r="14014" customFormat="1" customHeight="1"/>
    <row r="14015" customFormat="1" customHeight="1"/>
    <row r="14016" customFormat="1" customHeight="1"/>
    <row r="14017" customFormat="1" customHeight="1"/>
    <row r="14018" customFormat="1" customHeight="1"/>
    <row r="14019" customFormat="1" customHeight="1"/>
    <row r="14020" customFormat="1" customHeight="1"/>
    <row r="14021" customFormat="1" customHeight="1"/>
    <row r="14022" customFormat="1" customHeight="1"/>
    <row r="14023" customFormat="1" customHeight="1"/>
    <row r="14024" customFormat="1" customHeight="1"/>
    <row r="14025" customFormat="1" customHeight="1"/>
    <row r="14026" customFormat="1" customHeight="1"/>
    <row r="14027" customFormat="1" customHeight="1"/>
    <row r="14028" customFormat="1" customHeight="1"/>
    <row r="14029" customFormat="1" customHeight="1"/>
    <row r="14030" customFormat="1" customHeight="1"/>
    <row r="14031" customFormat="1" customHeight="1"/>
    <row r="14032" customFormat="1" customHeight="1"/>
    <row r="14033" customFormat="1" customHeight="1"/>
    <row r="14034" customFormat="1" customHeight="1"/>
    <row r="14035" customFormat="1" customHeight="1"/>
    <row r="14036" customFormat="1" customHeight="1"/>
    <row r="14037" customFormat="1" customHeight="1"/>
    <row r="14038" customFormat="1" customHeight="1"/>
    <row r="14039" customFormat="1" customHeight="1"/>
    <row r="14040" customFormat="1" customHeight="1"/>
    <row r="14041" customFormat="1" customHeight="1"/>
    <row r="14042" customFormat="1" customHeight="1"/>
    <row r="14043" customFormat="1" customHeight="1"/>
    <row r="14044" customFormat="1" customHeight="1"/>
    <row r="14045" customFormat="1" customHeight="1"/>
    <row r="14046" customFormat="1" customHeight="1"/>
    <row r="14047" customFormat="1" customHeight="1"/>
    <row r="14048" customFormat="1" customHeight="1"/>
    <row r="14049" customFormat="1" customHeight="1"/>
    <row r="14050" customFormat="1" customHeight="1"/>
    <row r="14051" customFormat="1" customHeight="1"/>
    <row r="14052" customFormat="1" customHeight="1"/>
    <row r="14053" customFormat="1" customHeight="1"/>
    <row r="14054" customFormat="1" customHeight="1"/>
    <row r="14055" customFormat="1" customHeight="1"/>
    <row r="14056" customFormat="1" customHeight="1"/>
    <row r="14057" customFormat="1" customHeight="1"/>
    <row r="14058" customFormat="1" customHeight="1"/>
    <row r="14059" customFormat="1" customHeight="1"/>
    <row r="14060" customFormat="1" customHeight="1"/>
    <row r="14061" customFormat="1" customHeight="1"/>
    <row r="14062" customFormat="1" customHeight="1"/>
    <row r="14063" customFormat="1" customHeight="1"/>
    <row r="14064" customFormat="1" customHeight="1"/>
    <row r="14065" customFormat="1" customHeight="1"/>
    <row r="14066" customFormat="1" customHeight="1"/>
    <row r="14067" customFormat="1" customHeight="1"/>
    <row r="14068" customFormat="1" customHeight="1"/>
    <row r="14069" customFormat="1" customHeight="1"/>
    <row r="14070" customFormat="1" customHeight="1"/>
    <row r="14071" customFormat="1" customHeight="1"/>
    <row r="14072" customFormat="1" customHeight="1"/>
    <row r="14073" customFormat="1" customHeight="1"/>
    <row r="14074" customFormat="1" customHeight="1"/>
    <row r="14075" customFormat="1" customHeight="1"/>
    <row r="14076" customFormat="1" customHeight="1"/>
    <row r="14077" customFormat="1" customHeight="1"/>
    <row r="14078" customFormat="1" customHeight="1"/>
    <row r="14079" customFormat="1" customHeight="1"/>
    <row r="14080" customFormat="1" customHeight="1"/>
    <row r="14081" customFormat="1" customHeight="1"/>
    <row r="14082" customFormat="1" customHeight="1"/>
    <row r="14083" customFormat="1" customHeight="1"/>
    <row r="14084" customFormat="1" customHeight="1"/>
    <row r="14085" customFormat="1" customHeight="1"/>
    <row r="14086" customFormat="1" customHeight="1"/>
    <row r="14087" customFormat="1" customHeight="1"/>
    <row r="14088" customFormat="1" customHeight="1"/>
    <row r="14089" customFormat="1" customHeight="1"/>
    <row r="14090" customFormat="1" customHeight="1"/>
    <row r="14091" customFormat="1" customHeight="1"/>
    <row r="14092" customFormat="1" customHeight="1"/>
    <row r="14093" customFormat="1" customHeight="1"/>
    <row r="14094" customFormat="1" customHeight="1"/>
    <row r="14095" customFormat="1" customHeight="1"/>
    <row r="14096" customFormat="1" customHeight="1"/>
    <row r="14097" customFormat="1" customHeight="1"/>
    <row r="14098" customFormat="1" customHeight="1"/>
    <row r="14099" customFormat="1" customHeight="1"/>
    <row r="14100" customFormat="1" customHeight="1"/>
    <row r="14101" customFormat="1" customHeight="1"/>
    <row r="14102" customFormat="1" customHeight="1"/>
    <row r="14103" customFormat="1" customHeight="1"/>
    <row r="14104" customFormat="1" customHeight="1"/>
    <row r="14105" customFormat="1" customHeight="1"/>
    <row r="14106" customFormat="1" customHeight="1"/>
    <row r="14107" customFormat="1" customHeight="1"/>
    <row r="14108" customFormat="1" customHeight="1"/>
    <row r="14109" customFormat="1" customHeight="1"/>
    <row r="14110" customFormat="1" customHeight="1"/>
    <row r="14111" customFormat="1" customHeight="1"/>
    <row r="14112" customFormat="1" customHeight="1"/>
    <row r="14113" customFormat="1" customHeight="1"/>
    <row r="14114" customFormat="1" customHeight="1"/>
    <row r="14115" customFormat="1" customHeight="1"/>
    <row r="14116" customFormat="1" customHeight="1"/>
    <row r="14117" customFormat="1" customHeight="1"/>
    <row r="14118" customFormat="1" customHeight="1"/>
    <row r="14119" customFormat="1" customHeight="1"/>
    <row r="14120" customFormat="1" customHeight="1"/>
    <row r="14121" customFormat="1" customHeight="1"/>
    <row r="14122" customFormat="1" customHeight="1"/>
    <row r="14123" customFormat="1" customHeight="1"/>
    <row r="14124" customFormat="1" customHeight="1"/>
    <row r="14125" customFormat="1" customHeight="1"/>
    <row r="14126" customFormat="1" customHeight="1"/>
    <row r="14127" customFormat="1" customHeight="1"/>
    <row r="14128" customFormat="1" customHeight="1"/>
    <row r="14129" customFormat="1" customHeight="1"/>
    <row r="14130" customFormat="1" customHeight="1"/>
    <row r="14131" customFormat="1" customHeight="1"/>
    <row r="14132" customFormat="1" customHeight="1"/>
    <row r="14133" customFormat="1" customHeight="1"/>
    <row r="14134" customFormat="1" customHeight="1"/>
    <row r="14135" customFormat="1" customHeight="1"/>
    <row r="14136" customFormat="1" customHeight="1"/>
    <row r="14137" customFormat="1" customHeight="1"/>
    <row r="14138" customFormat="1" customHeight="1"/>
    <row r="14139" customFormat="1" customHeight="1"/>
    <row r="14140" customFormat="1" customHeight="1"/>
    <row r="14141" customFormat="1" customHeight="1"/>
    <row r="14142" customFormat="1" customHeight="1"/>
    <row r="14143" customFormat="1" customHeight="1"/>
    <row r="14144" customFormat="1" customHeight="1"/>
    <row r="14145" customFormat="1" customHeight="1"/>
    <row r="14146" customFormat="1" customHeight="1"/>
    <row r="14147" customFormat="1" customHeight="1"/>
    <row r="14148" customFormat="1" customHeight="1"/>
    <row r="14149" customFormat="1" customHeight="1"/>
    <row r="14150" customFormat="1" customHeight="1"/>
    <row r="14151" customFormat="1" customHeight="1"/>
    <row r="14152" customFormat="1" customHeight="1"/>
    <row r="14153" customFormat="1" customHeight="1"/>
    <row r="14154" customFormat="1" customHeight="1"/>
    <row r="14155" customFormat="1" customHeight="1"/>
    <row r="14156" customFormat="1" customHeight="1"/>
    <row r="14157" customFormat="1" customHeight="1"/>
    <row r="14158" customFormat="1" customHeight="1"/>
    <row r="14159" customFormat="1" customHeight="1"/>
    <row r="14160" customFormat="1" customHeight="1"/>
    <row r="14161" customFormat="1" customHeight="1"/>
    <row r="14162" customFormat="1" customHeight="1"/>
    <row r="14163" customFormat="1" customHeight="1"/>
    <row r="14164" customFormat="1" customHeight="1"/>
    <row r="14165" customFormat="1" customHeight="1"/>
    <row r="14166" customFormat="1" customHeight="1"/>
    <row r="14167" customFormat="1" customHeight="1"/>
    <row r="14168" customFormat="1" customHeight="1"/>
    <row r="14169" customFormat="1" customHeight="1"/>
    <row r="14170" customFormat="1" customHeight="1"/>
    <row r="14171" customFormat="1" customHeight="1"/>
    <row r="14172" customFormat="1" customHeight="1"/>
    <row r="14173" customFormat="1" customHeight="1"/>
    <row r="14174" customFormat="1" customHeight="1"/>
    <row r="14175" customFormat="1" customHeight="1"/>
    <row r="14176" customFormat="1" customHeight="1"/>
    <row r="14177" customFormat="1" customHeight="1"/>
    <row r="14178" customFormat="1" customHeight="1"/>
    <row r="14179" customFormat="1" customHeight="1"/>
    <row r="14180" customFormat="1" customHeight="1"/>
    <row r="14181" customFormat="1" customHeight="1"/>
    <row r="14182" customFormat="1" customHeight="1"/>
    <row r="14183" customFormat="1" customHeight="1"/>
    <row r="14184" customFormat="1" customHeight="1"/>
    <row r="14185" customFormat="1" customHeight="1"/>
    <row r="14186" customFormat="1" customHeight="1"/>
    <row r="14187" customFormat="1" customHeight="1"/>
    <row r="14188" customFormat="1" customHeight="1"/>
    <row r="14189" customFormat="1" customHeight="1"/>
    <row r="14190" customFormat="1" customHeight="1"/>
    <row r="14191" customFormat="1" customHeight="1"/>
    <row r="14192" customFormat="1" customHeight="1"/>
    <row r="14193" customFormat="1" customHeight="1"/>
    <row r="14194" customFormat="1" customHeight="1"/>
    <row r="14195" customFormat="1" customHeight="1"/>
    <row r="14196" customFormat="1" customHeight="1"/>
    <row r="14197" customFormat="1" customHeight="1"/>
    <row r="14198" customFormat="1" customHeight="1"/>
    <row r="14199" customFormat="1" customHeight="1"/>
    <row r="14200" customFormat="1" customHeight="1"/>
    <row r="14201" customFormat="1" customHeight="1"/>
    <row r="14202" customFormat="1" customHeight="1"/>
    <row r="14203" customFormat="1" customHeight="1"/>
    <row r="14204" customFormat="1" customHeight="1"/>
    <row r="14205" customFormat="1" customHeight="1"/>
    <row r="14206" customFormat="1" customHeight="1"/>
    <row r="14207" customFormat="1" customHeight="1"/>
    <row r="14208" customFormat="1" customHeight="1"/>
    <row r="14209" customFormat="1" customHeight="1"/>
    <row r="14210" customFormat="1" customHeight="1"/>
    <row r="14211" customFormat="1" customHeight="1"/>
    <row r="14212" customFormat="1" customHeight="1"/>
    <row r="14213" customFormat="1" customHeight="1"/>
    <row r="14214" customFormat="1" customHeight="1"/>
    <row r="14215" customFormat="1" customHeight="1"/>
    <row r="14216" customFormat="1" customHeight="1"/>
    <row r="14217" customFormat="1" customHeight="1"/>
    <row r="14218" customFormat="1" customHeight="1"/>
    <row r="14219" customFormat="1" customHeight="1"/>
    <row r="14220" customFormat="1" customHeight="1"/>
    <row r="14221" customFormat="1" customHeight="1"/>
    <row r="14222" customFormat="1" customHeight="1"/>
    <row r="14223" customFormat="1" customHeight="1"/>
    <row r="14224" customFormat="1" customHeight="1"/>
    <row r="14225" customFormat="1" customHeight="1"/>
    <row r="14226" customFormat="1" customHeight="1"/>
    <row r="14227" customFormat="1" customHeight="1"/>
    <row r="14228" customFormat="1" customHeight="1"/>
    <row r="14229" customFormat="1" customHeight="1"/>
    <row r="14230" customFormat="1" customHeight="1"/>
    <row r="14231" customFormat="1" customHeight="1"/>
    <row r="14232" customFormat="1" customHeight="1"/>
    <row r="14233" customFormat="1" customHeight="1"/>
    <row r="14234" customFormat="1" customHeight="1"/>
    <row r="14235" customFormat="1" customHeight="1"/>
    <row r="14236" customFormat="1" customHeight="1"/>
    <row r="14237" customFormat="1" customHeight="1"/>
    <row r="14238" customFormat="1" customHeight="1"/>
    <row r="14239" customFormat="1" customHeight="1"/>
    <row r="14240" customFormat="1" customHeight="1"/>
    <row r="14241" customFormat="1" customHeight="1"/>
    <row r="14242" customFormat="1" customHeight="1"/>
    <row r="14243" customFormat="1" customHeight="1"/>
    <row r="14244" customFormat="1" customHeight="1"/>
    <row r="14245" customFormat="1" customHeight="1"/>
    <row r="14246" customFormat="1" customHeight="1"/>
    <row r="14247" customFormat="1" customHeight="1"/>
    <row r="14248" customFormat="1" customHeight="1"/>
    <row r="14249" customFormat="1" customHeight="1"/>
    <row r="14250" customFormat="1" customHeight="1"/>
    <row r="14251" customFormat="1" customHeight="1"/>
    <row r="14252" customFormat="1" customHeight="1"/>
    <row r="14253" customFormat="1" customHeight="1"/>
    <row r="14254" customFormat="1" customHeight="1"/>
    <row r="14255" customFormat="1" customHeight="1"/>
    <row r="14256" customFormat="1" customHeight="1"/>
    <row r="14257" customFormat="1" customHeight="1"/>
    <row r="14258" customFormat="1" customHeight="1"/>
    <row r="14259" customFormat="1" customHeight="1"/>
    <row r="14260" customFormat="1" customHeight="1"/>
    <row r="14261" customFormat="1" customHeight="1"/>
    <row r="14262" customFormat="1" customHeight="1"/>
    <row r="14263" customFormat="1" customHeight="1"/>
    <row r="14264" customFormat="1" customHeight="1"/>
    <row r="14265" customFormat="1" customHeight="1"/>
    <row r="14266" customFormat="1" customHeight="1"/>
    <row r="14267" customFormat="1" customHeight="1"/>
    <row r="14268" customFormat="1" customHeight="1"/>
    <row r="14269" customFormat="1" customHeight="1"/>
    <row r="14270" customFormat="1" customHeight="1"/>
    <row r="14271" customFormat="1" customHeight="1"/>
    <row r="14272" customFormat="1" customHeight="1"/>
    <row r="14273" customFormat="1" customHeight="1"/>
    <row r="14274" customFormat="1" customHeight="1"/>
    <row r="14275" customFormat="1" customHeight="1"/>
    <row r="14276" customFormat="1" customHeight="1"/>
    <row r="14277" customFormat="1" customHeight="1"/>
    <row r="14278" customFormat="1" customHeight="1"/>
    <row r="14279" customFormat="1" customHeight="1"/>
    <row r="14280" customFormat="1" customHeight="1"/>
    <row r="14281" customFormat="1" customHeight="1"/>
    <row r="14282" customFormat="1" customHeight="1"/>
    <row r="14283" customFormat="1" customHeight="1"/>
    <row r="14284" customFormat="1" customHeight="1"/>
    <row r="14285" customFormat="1" customHeight="1"/>
    <row r="14286" customFormat="1" customHeight="1"/>
    <row r="14287" customFormat="1" customHeight="1"/>
    <row r="14288" customFormat="1" customHeight="1"/>
    <row r="14289" customFormat="1" customHeight="1"/>
    <row r="14290" customFormat="1" customHeight="1"/>
    <row r="14291" customFormat="1" customHeight="1"/>
    <row r="14292" customFormat="1" customHeight="1"/>
    <row r="14293" customFormat="1" customHeight="1"/>
    <row r="14294" customFormat="1" customHeight="1"/>
    <row r="14295" customFormat="1" customHeight="1"/>
    <row r="14296" customFormat="1" customHeight="1"/>
    <row r="14297" customFormat="1" customHeight="1"/>
    <row r="14298" customFormat="1" customHeight="1"/>
    <row r="14299" customFormat="1" customHeight="1"/>
    <row r="14300" customFormat="1" customHeight="1"/>
    <row r="14301" customFormat="1" customHeight="1"/>
    <row r="14302" customFormat="1" customHeight="1"/>
    <row r="14303" customFormat="1" customHeight="1"/>
    <row r="14304" customFormat="1" customHeight="1"/>
    <row r="14305" customFormat="1" customHeight="1"/>
    <row r="14306" customFormat="1" customHeight="1"/>
    <row r="14307" customFormat="1" customHeight="1"/>
    <row r="14308" customFormat="1" customHeight="1"/>
    <row r="14309" customFormat="1" customHeight="1"/>
    <row r="14310" customFormat="1" customHeight="1"/>
    <row r="14311" customFormat="1" customHeight="1"/>
    <row r="14312" customFormat="1" customHeight="1"/>
    <row r="14313" customFormat="1" customHeight="1"/>
    <row r="14314" customFormat="1" customHeight="1"/>
    <row r="14315" customFormat="1" customHeight="1"/>
    <row r="14316" customFormat="1" customHeight="1"/>
    <row r="14317" customFormat="1" customHeight="1"/>
    <row r="14318" customFormat="1" customHeight="1"/>
    <row r="14319" customFormat="1" customHeight="1"/>
    <row r="14320" customFormat="1" customHeight="1"/>
    <row r="14321" customFormat="1" customHeight="1"/>
    <row r="14322" customFormat="1" customHeight="1"/>
    <row r="14323" customFormat="1" customHeight="1"/>
    <row r="14324" customFormat="1" customHeight="1"/>
    <row r="14325" customFormat="1" customHeight="1"/>
    <row r="14326" customFormat="1" customHeight="1"/>
    <row r="14327" customFormat="1" customHeight="1"/>
    <row r="14328" customFormat="1" customHeight="1"/>
    <row r="14329" customFormat="1" customHeight="1"/>
    <row r="14330" customFormat="1" customHeight="1"/>
    <row r="14331" customFormat="1" customHeight="1"/>
    <row r="14332" customFormat="1" customHeight="1"/>
    <row r="14333" customFormat="1" customHeight="1"/>
    <row r="14334" customFormat="1" customHeight="1"/>
    <row r="14335" customFormat="1" customHeight="1"/>
    <row r="14336" customFormat="1" customHeight="1"/>
    <row r="14337" customFormat="1" customHeight="1"/>
    <row r="14338" customFormat="1" customHeight="1"/>
    <row r="14339" customFormat="1" customHeight="1"/>
    <row r="14340" customFormat="1" customHeight="1"/>
    <row r="14341" customFormat="1" customHeight="1"/>
    <row r="14342" customFormat="1" customHeight="1"/>
    <row r="14343" customFormat="1" customHeight="1"/>
    <row r="14344" customFormat="1" customHeight="1"/>
    <row r="14345" customFormat="1" customHeight="1"/>
    <row r="14346" customFormat="1" customHeight="1"/>
    <row r="14347" customFormat="1" customHeight="1"/>
    <row r="14348" customFormat="1" customHeight="1"/>
    <row r="14349" customFormat="1" customHeight="1"/>
    <row r="14350" customFormat="1" customHeight="1"/>
    <row r="14351" customFormat="1" customHeight="1"/>
    <row r="14352" customFormat="1" customHeight="1"/>
    <row r="14353" customFormat="1" customHeight="1"/>
    <row r="14354" customFormat="1" customHeight="1"/>
    <row r="14355" customFormat="1" customHeight="1"/>
    <row r="14356" customFormat="1" customHeight="1"/>
    <row r="14357" customFormat="1" customHeight="1"/>
    <row r="14358" customFormat="1" customHeight="1"/>
    <row r="14359" customFormat="1" customHeight="1"/>
    <row r="14360" customFormat="1" customHeight="1"/>
    <row r="14361" customFormat="1" customHeight="1"/>
    <row r="14362" customFormat="1" customHeight="1"/>
    <row r="14363" customFormat="1" customHeight="1"/>
    <row r="14364" customFormat="1" customHeight="1"/>
    <row r="14365" customFormat="1" customHeight="1"/>
    <row r="14366" customFormat="1" customHeight="1"/>
    <row r="14367" customFormat="1" customHeight="1"/>
    <row r="14368" customFormat="1" customHeight="1"/>
    <row r="14369" customFormat="1" customHeight="1"/>
    <row r="14370" customFormat="1" customHeight="1"/>
    <row r="14371" customFormat="1" customHeight="1"/>
    <row r="14372" customFormat="1" customHeight="1"/>
    <row r="14373" customFormat="1" customHeight="1"/>
    <row r="14374" customFormat="1" customHeight="1"/>
    <row r="14375" customFormat="1" customHeight="1"/>
    <row r="14376" customFormat="1" customHeight="1"/>
    <row r="14377" customFormat="1" customHeight="1"/>
    <row r="14378" customFormat="1" customHeight="1"/>
    <row r="14379" customFormat="1" customHeight="1"/>
    <row r="14380" customFormat="1" customHeight="1"/>
    <row r="14381" customFormat="1" customHeight="1"/>
    <row r="14382" customFormat="1" customHeight="1"/>
    <row r="14383" customFormat="1" customHeight="1"/>
    <row r="14384" customFormat="1" customHeight="1"/>
    <row r="14385" customFormat="1" customHeight="1"/>
    <row r="14386" customFormat="1" customHeight="1"/>
    <row r="14387" customFormat="1" customHeight="1"/>
    <row r="14388" customFormat="1" customHeight="1"/>
    <row r="14389" customFormat="1" customHeight="1"/>
    <row r="14390" customFormat="1" customHeight="1"/>
    <row r="14391" customFormat="1" customHeight="1"/>
    <row r="14392" customFormat="1" customHeight="1"/>
    <row r="14393" customFormat="1" customHeight="1"/>
    <row r="14394" customFormat="1" customHeight="1"/>
    <row r="14395" customFormat="1" customHeight="1"/>
    <row r="14396" customFormat="1" customHeight="1"/>
    <row r="14397" customFormat="1" customHeight="1"/>
    <row r="14398" customFormat="1" customHeight="1"/>
    <row r="14399" customFormat="1" customHeight="1"/>
    <row r="14400" customFormat="1" customHeight="1"/>
    <row r="14401" customFormat="1" customHeight="1"/>
    <row r="14402" customFormat="1" customHeight="1"/>
    <row r="14403" customFormat="1" customHeight="1"/>
    <row r="14404" customFormat="1" customHeight="1"/>
    <row r="14405" customFormat="1" customHeight="1"/>
    <row r="14406" customFormat="1" customHeight="1"/>
    <row r="14407" customFormat="1" customHeight="1"/>
    <row r="14408" customFormat="1" customHeight="1"/>
    <row r="14409" customFormat="1" customHeight="1"/>
    <row r="14410" customFormat="1" customHeight="1"/>
    <row r="14411" customFormat="1" customHeight="1"/>
    <row r="14412" customFormat="1" customHeight="1"/>
    <row r="14413" customFormat="1" customHeight="1"/>
    <row r="14414" customFormat="1" customHeight="1"/>
    <row r="14415" customFormat="1" customHeight="1"/>
    <row r="14416" customFormat="1" customHeight="1"/>
    <row r="14417" customFormat="1" customHeight="1"/>
    <row r="14418" customFormat="1" customHeight="1"/>
    <row r="14419" customFormat="1" customHeight="1"/>
    <row r="14420" customFormat="1" customHeight="1"/>
    <row r="14421" customFormat="1" customHeight="1"/>
    <row r="14422" customFormat="1" customHeight="1"/>
    <row r="14423" customFormat="1" customHeight="1"/>
    <row r="14424" customFormat="1" customHeight="1"/>
    <row r="14425" customFormat="1" customHeight="1"/>
    <row r="14426" customFormat="1" customHeight="1"/>
    <row r="14427" customFormat="1" customHeight="1"/>
    <row r="14428" customFormat="1" customHeight="1"/>
    <row r="14429" customFormat="1" customHeight="1"/>
    <row r="14430" customFormat="1" customHeight="1"/>
    <row r="14431" customFormat="1" customHeight="1"/>
    <row r="14432" customFormat="1" customHeight="1"/>
    <row r="14433" customFormat="1" customHeight="1"/>
    <row r="14434" customFormat="1" customHeight="1"/>
    <row r="14435" customFormat="1" customHeight="1"/>
    <row r="14436" customFormat="1" customHeight="1"/>
    <row r="14437" customFormat="1" customHeight="1"/>
    <row r="14438" customFormat="1" customHeight="1"/>
    <row r="14439" customFormat="1" customHeight="1"/>
    <row r="14440" customFormat="1" customHeight="1"/>
    <row r="14441" customFormat="1" customHeight="1"/>
    <row r="14442" customFormat="1" customHeight="1"/>
    <row r="14443" customFormat="1" customHeight="1"/>
    <row r="14444" customFormat="1" customHeight="1"/>
    <row r="14445" customFormat="1" customHeight="1"/>
    <row r="14446" customFormat="1" customHeight="1"/>
    <row r="14447" customFormat="1" customHeight="1"/>
    <row r="14448" customFormat="1" customHeight="1"/>
    <row r="14449" customFormat="1" customHeight="1"/>
    <row r="14450" customFormat="1" customHeight="1"/>
    <row r="14451" customFormat="1" customHeight="1"/>
    <row r="14452" customFormat="1" customHeight="1"/>
    <row r="14453" customFormat="1" customHeight="1"/>
    <row r="14454" customFormat="1" customHeight="1"/>
    <row r="14455" customFormat="1" customHeight="1"/>
    <row r="14456" customFormat="1" customHeight="1"/>
    <row r="14457" customFormat="1" customHeight="1"/>
    <row r="14458" customFormat="1" customHeight="1"/>
    <row r="14459" customFormat="1" customHeight="1"/>
    <row r="14460" customFormat="1" customHeight="1"/>
    <row r="14461" customFormat="1" customHeight="1"/>
    <row r="14462" customFormat="1" customHeight="1"/>
    <row r="14463" customFormat="1" customHeight="1"/>
    <row r="14464" customFormat="1" customHeight="1"/>
    <row r="14465" customFormat="1" customHeight="1"/>
    <row r="14466" customFormat="1" customHeight="1"/>
    <row r="14467" customFormat="1" customHeight="1"/>
    <row r="14468" customFormat="1" customHeight="1"/>
    <row r="14469" customFormat="1" customHeight="1"/>
    <row r="14470" customFormat="1" customHeight="1"/>
    <row r="14471" customFormat="1" customHeight="1"/>
    <row r="14472" customFormat="1" customHeight="1"/>
    <row r="14473" customFormat="1" customHeight="1"/>
    <row r="14474" customFormat="1" customHeight="1"/>
    <row r="14475" customFormat="1" customHeight="1"/>
    <row r="14476" customFormat="1" customHeight="1"/>
    <row r="14477" customFormat="1" customHeight="1"/>
    <row r="14478" customFormat="1" customHeight="1"/>
    <row r="14479" customFormat="1" customHeight="1"/>
    <row r="14480" customFormat="1" customHeight="1"/>
    <row r="14481" customFormat="1" customHeight="1"/>
    <row r="14482" customFormat="1" customHeight="1"/>
    <row r="14483" customFormat="1" customHeight="1"/>
    <row r="14484" customFormat="1" customHeight="1"/>
    <row r="14485" customFormat="1" customHeight="1"/>
    <row r="14486" customFormat="1" customHeight="1"/>
    <row r="14487" customFormat="1" customHeight="1"/>
    <row r="14488" customFormat="1" customHeight="1"/>
    <row r="14489" customFormat="1" customHeight="1"/>
    <row r="14490" customFormat="1" customHeight="1"/>
    <row r="14491" customFormat="1" customHeight="1"/>
    <row r="14492" customFormat="1" customHeight="1"/>
    <row r="14493" customFormat="1" customHeight="1"/>
    <row r="14494" customFormat="1" customHeight="1"/>
    <row r="14495" customFormat="1" customHeight="1"/>
    <row r="14496" customFormat="1" customHeight="1"/>
    <row r="14497" customFormat="1" customHeight="1"/>
    <row r="14498" customFormat="1" customHeight="1"/>
    <row r="14499" customFormat="1" customHeight="1"/>
    <row r="14500" customFormat="1" customHeight="1"/>
    <row r="14501" customFormat="1" customHeight="1"/>
    <row r="14502" customFormat="1" customHeight="1"/>
    <row r="14503" customFormat="1" customHeight="1"/>
    <row r="14504" customFormat="1" customHeight="1"/>
    <row r="14505" customFormat="1" customHeight="1"/>
    <row r="14506" customFormat="1" customHeight="1"/>
    <row r="14507" customFormat="1" customHeight="1"/>
    <row r="14508" customFormat="1" customHeight="1"/>
    <row r="14509" customFormat="1" customHeight="1"/>
    <row r="14510" customFormat="1" customHeight="1"/>
    <row r="14511" customFormat="1" customHeight="1"/>
    <row r="14512" customFormat="1" customHeight="1"/>
    <row r="14513" customFormat="1" customHeight="1"/>
    <row r="14514" customFormat="1" customHeight="1"/>
    <row r="14515" customFormat="1" customHeight="1"/>
    <row r="14516" customFormat="1" customHeight="1"/>
    <row r="14517" customFormat="1" customHeight="1"/>
    <row r="14518" customFormat="1" customHeight="1"/>
    <row r="14519" customFormat="1" customHeight="1"/>
    <row r="14520" customFormat="1" customHeight="1"/>
    <row r="14521" customFormat="1" customHeight="1"/>
    <row r="14522" customFormat="1" customHeight="1"/>
    <row r="14523" customFormat="1" customHeight="1"/>
    <row r="14524" customFormat="1" customHeight="1"/>
    <row r="14525" customFormat="1" customHeight="1"/>
    <row r="14526" customFormat="1" customHeight="1"/>
    <row r="14527" customFormat="1" customHeight="1"/>
    <row r="14528" customFormat="1" customHeight="1"/>
    <row r="14529" customFormat="1" customHeight="1"/>
    <row r="14530" customFormat="1" customHeight="1"/>
    <row r="14531" customFormat="1" customHeight="1"/>
    <row r="14532" customFormat="1" customHeight="1"/>
    <row r="14533" customFormat="1" customHeight="1"/>
    <row r="14534" customFormat="1" customHeight="1"/>
    <row r="14535" customFormat="1" customHeight="1"/>
    <row r="14536" customFormat="1" customHeight="1"/>
    <row r="14537" customFormat="1" customHeight="1"/>
    <row r="14538" customFormat="1" customHeight="1"/>
    <row r="14539" customFormat="1" customHeight="1"/>
    <row r="14540" customFormat="1" customHeight="1"/>
    <row r="14541" customFormat="1" customHeight="1"/>
    <row r="14542" customFormat="1" customHeight="1"/>
    <row r="14543" customFormat="1" customHeight="1"/>
    <row r="14544" customFormat="1" customHeight="1"/>
    <row r="14545" customFormat="1" customHeight="1"/>
    <row r="14546" customFormat="1" customHeight="1"/>
    <row r="14547" customFormat="1" customHeight="1"/>
    <row r="14548" customFormat="1" customHeight="1"/>
    <row r="14549" customFormat="1" customHeight="1"/>
    <row r="14550" customFormat="1" customHeight="1"/>
    <row r="14551" customFormat="1" customHeight="1"/>
    <row r="14552" customFormat="1" customHeight="1"/>
    <row r="14553" customFormat="1" customHeight="1"/>
    <row r="14554" customFormat="1" customHeight="1"/>
    <row r="14555" customFormat="1" customHeight="1"/>
    <row r="14556" customFormat="1" customHeight="1"/>
    <row r="14557" customFormat="1" customHeight="1"/>
    <row r="14558" customFormat="1" customHeight="1"/>
    <row r="14559" customFormat="1" customHeight="1"/>
    <row r="14560" customFormat="1" customHeight="1"/>
    <row r="14561" customFormat="1" customHeight="1"/>
    <row r="14562" customFormat="1" customHeight="1"/>
    <row r="14563" customFormat="1" customHeight="1"/>
    <row r="14564" customFormat="1" customHeight="1"/>
    <row r="14565" customFormat="1" customHeight="1"/>
    <row r="14566" customFormat="1" customHeight="1"/>
    <row r="14567" customFormat="1" customHeight="1"/>
    <row r="14568" customFormat="1" customHeight="1"/>
    <row r="14569" customFormat="1" customHeight="1"/>
    <row r="14570" customFormat="1" customHeight="1"/>
    <row r="14571" customFormat="1" customHeight="1"/>
    <row r="14572" customFormat="1" customHeight="1"/>
    <row r="14573" customFormat="1" customHeight="1"/>
    <row r="14574" customFormat="1" customHeight="1"/>
    <row r="14575" customFormat="1" customHeight="1"/>
    <row r="14576" customFormat="1" customHeight="1"/>
    <row r="14577" customFormat="1" customHeight="1"/>
    <row r="14578" customFormat="1" customHeight="1"/>
    <row r="14579" customFormat="1" customHeight="1"/>
    <row r="14580" customFormat="1" customHeight="1"/>
    <row r="14581" customFormat="1" customHeight="1"/>
    <row r="14582" customFormat="1" customHeight="1"/>
    <row r="14583" customFormat="1" customHeight="1"/>
    <row r="14584" customFormat="1" customHeight="1"/>
    <row r="14585" customFormat="1" customHeight="1"/>
    <row r="14586" customFormat="1" customHeight="1"/>
    <row r="14587" customFormat="1" customHeight="1"/>
    <row r="14588" customFormat="1" customHeight="1"/>
    <row r="14589" customFormat="1" customHeight="1"/>
    <row r="14590" customFormat="1" customHeight="1"/>
    <row r="14591" customFormat="1" customHeight="1"/>
    <row r="14592" customFormat="1" customHeight="1"/>
    <row r="14593" customFormat="1" customHeight="1"/>
    <row r="14594" customFormat="1" customHeight="1"/>
    <row r="14595" customFormat="1" customHeight="1"/>
    <row r="14596" customFormat="1" customHeight="1"/>
    <row r="14597" customFormat="1" customHeight="1"/>
    <row r="14598" customFormat="1" customHeight="1"/>
    <row r="14599" customFormat="1" customHeight="1"/>
    <row r="14600" customFormat="1" customHeight="1"/>
    <row r="14601" customFormat="1" customHeight="1"/>
    <row r="14602" customFormat="1" customHeight="1"/>
    <row r="14603" customFormat="1" customHeight="1"/>
    <row r="14604" customFormat="1" customHeight="1"/>
    <row r="14605" customFormat="1" customHeight="1"/>
    <row r="14606" customFormat="1" customHeight="1"/>
    <row r="14607" customFormat="1" customHeight="1"/>
    <row r="14608" customFormat="1" customHeight="1"/>
    <row r="14609" customFormat="1" customHeight="1"/>
    <row r="14610" customFormat="1" customHeight="1"/>
    <row r="14611" customFormat="1" customHeight="1"/>
    <row r="14612" customFormat="1" customHeight="1"/>
    <row r="14613" customFormat="1" customHeight="1"/>
    <row r="14614" customFormat="1" customHeight="1"/>
    <row r="14615" customFormat="1" customHeight="1"/>
    <row r="14616" customFormat="1" customHeight="1"/>
    <row r="14617" customFormat="1" customHeight="1"/>
    <row r="14618" customFormat="1" customHeight="1"/>
    <row r="14619" customFormat="1" customHeight="1"/>
    <row r="14620" customFormat="1" customHeight="1"/>
    <row r="14621" customFormat="1" customHeight="1"/>
    <row r="14622" customFormat="1" customHeight="1"/>
    <row r="14623" customFormat="1" customHeight="1"/>
    <row r="14624" customFormat="1" customHeight="1"/>
    <row r="14625" customFormat="1" customHeight="1"/>
    <row r="14626" customFormat="1" customHeight="1"/>
    <row r="14627" customFormat="1" customHeight="1"/>
    <row r="14628" customFormat="1" customHeight="1"/>
    <row r="14629" customFormat="1" customHeight="1"/>
    <row r="14630" customFormat="1" customHeight="1"/>
    <row r="14631" customFormat="1" customHeight="1"/>
    <row r="14632" customFormat="1" customHeight="1"/>
    <row r="14633" customFormat="1" customHeight="1"/>
    <row r="14634" customFormat="1" customHeight="1"/>
    <row r="14635" customFormat="1" customHeight="1"/>
    <row r="14636" customFormat="1" customHeight="1"/>
    <row r="14637" customFormat="1" customHeight="1"/>
    <row r="14638" customFormat="1" customHeight="1"/>
    <row r="14639" customFormat="1" customHeight="1"/>
    <row r="14640" customFormat="1" customHeight="1"/>
    <row r="14641" customFormat="1" customHeight="1"/>
    <row r="14642" customFormat="1" customHeight="1"/>
    <row r="14643" customFormat="1" customHeight="1"/>
    <row r="14644" customFormat="1" customHeight="1"/>
    <row r="14645" customFormat="1" customHeight="1"/>
    <row r="14646" customFormat="1" customHeight="1"/>
    <row r="14647" customFormat="1" customHeight="1"/>
    <row r="14648" customFormat="1" customHeight="1"/>
    <row r="14649" customFormat="1" customHeight="1"/>
    <row r="14650" customFormat="1" customHeight="1"/>
    <row r="14651" customFormat="1" customHeight="1"/>
    <row r="14652" customFormat="1" customHeight="1"/>
    <row r="14653" customFormat="1" customHeight="1"/>
    <row r="14654" customFormat="1" customHeight="1"/>
    <row r="14655" customFormat="1" customHeight="1"/>
    <row r="14656" customFormat="1" customHeight="1"/>
    <row r="14657" customFormat="1" customHeight="1"/>
    <row r="14658" customFormat="1" customHeight="1"/>
    <row r="14659" customFormat="1" customHeight="1"/>
    <row r="14660" customFormat="1" customHeight="1"/>
    <row r="14661" customFormat="1" customHeight="1"/>
    <row r="14662" customFormat="1" customHeight="1"/>
    <row r="14663" customFormat="1" customHeight="1"/>
    <row r="14664" customFormat="1" customHeight="1"/>
    <row r="14665" customFormat="1" customHeight="1"/>
    <row r="14666" customFormat="1" customHeight="1"/>
    <row r="14667" customFormat="1" customHeight="1"/>
    <row r="14668" customFormat="1" customHeight="1"/>
    <row r="14669" customFormat="1" customHeight="1"/>
    <row r="14670" customFormat="1" customHeight="1"/>
    <row r="14671" customFormat="1" customHeight="1"/>
    <row r="14672" customFormat="1" customHeight="1"/>
    <row r="14673" customFormat="1" customHeight="1"/>
    <row r="14674" customFormat="1" customHeight="1"/>
    <row r="14675" customFormat="1" customHeight="1"/>
    <row r="14676" customFormat="1" customHeight="1"/>
    <row r="14677" customFormat="1" customHeight="1"/>
    <row r="14678" customFormat="1" customHeight="1"/>
    <row r="14679" customFormat="1" customHeight="1"/>
    <row r="14680" customFormat="1" customHeight="1"/>
    <row r="14681" customFormat="1" customHeight="1"/>
    <row r="14682" customFormat="1" customHeight="1"/>
    <row r="14683" customFormat="1" customHeight="1"/>
    <row r="14684" customFormat="1" customHeight="1"/>
    <row r="14685" customFormat="1" customHeight="1"/>
    <row r="14686" customFormat="1" customHeight="1"/>
    <row r="14687" customFormat="1" customHeight="1"/>
    <row r="14688" customFormat="1" customHeight="1"/>
    <row r="14689" customFormat="1" customHeight="1"/>
    <row r="14690" customFormat="1" customHeight="1"/>
    <row r="14691" customFormat="1" customHeight="1"/>
    <row r="14692" customFormat="1" customHeight="1"/>
    <row r="14693" customFormat="1" customHeight="1"/>
    <row r="14694" customFormat="1" customHeight="1"/>
    <row r="14695" customFormat="1" customHeight="1"/>
    <row r="14696" customFormat="1" customHeight="1"/>
    <row r="14697" customFormat="1" customHeight="1"/>
    <row r="14698" customFormat="1" customHeight="1"/>
    <row r="14699" customFormat="1" customHeight="1"/>
    <row r="14700" customFormat="1" customHeight="1"/>
    <row r="14701" customFormat="1" customHeight="1"/>
    <row r="14702" customFormat="1" customHeight="1"/>
    <row r="14703" customFormat="1" customHeight="1"/>
    <row r="14704" customFormat="1" customHeight="1"/>
    <row r="14705" customFormat="1" customHeight="1"/>
    <row r="14706" customFormat="1" customHeight="1"/>
    <row r="14707" customFormat="1" customHeight="1"/>
    <row r="14708" customFormat="1" customHeight="1"/>
    <row r="14709" customFormat="1" customHeight="1"/>
    <row r="14710" customFormat="1" customHeight="1"/>
    <row r="14711" customFormat="1" customHeight="1"/>
    <row r="14712" customFormat="1" customHeight="1"/>
    <row r="14713" customFormat="1" customHeight="1"/>
    <row r="14714" customFormat="1" customHeight="1"/>
    <row r="14715" customFormat="1" customHeight="1"/>
    <row r="14716" customFormat="1" customHeight="1"/>
    <row r="14717" customFormat="1" customHeight="1"/>
    <row r="14718" customFormat="1" customHeight="1"/>
    <row r="14719" customFormat="1" customHeight="1"/>
    <row r="14720" customFormat="1" customHeight="1"/>
    <row r="14721" customFormat="1" customHeight="1"/>
    <row r="14722" customFormat="1" customHeight="1"/>
    <row r="14723" customFormat="1" customHeight="1"/>
    <row r="14724" customFormat="1" customHeight="1"/>
    <row r="14725" customFormat="1" customHeight="1"/>
    <row r="14726" customFormat="1" customHeight="1"/>
    <row r="14727" customFormat="1" customHeight="1"/>
    <row r="14728" customFormat="1" customHeight="1"/>
    <row r="14729" customFormat="1" customHeight="1"/>
    <row r="14730" customFormat="1" customHeight="1"/>
    <row r="14731" customFormat="1" customHeight="1"/>
    <row r="14732" customFormat="1" customHeight="1"/>
    <row r="14733" customFormat="1" customHeight="1"/>
    <row r="14734" customFormat="1" customHeight="1"/>
    <row r="14735" customFormat="1" customHeight="1"/>
    <row r="14736" customFormat="1" customHeight="1"/>
    <row r="14737" customFormat="1" customHeight="1"/>
    <row r="14738" customFormat="1" customHeight="1"/>
    <row r="14739" customFormat="1" customHeight="1"/>
    <row r="14740" customFormat="1" customHeight="1"/>
    <row r="14741" customFormat="1" customHeight="1"/>
    <row r="14742" customFormat="1" customHeight="1"/>
    <row r="14743" customFormat="1" customHeight="1"/>
    <row r="14744" customFormat="1" customHeight="1"/>
    <row r="14745" customFormat="1" customHeight="1"/>
    <row r="14746" customFormat="1" customHeight="1"/>
    <row r="14747" customFormat="1" customHeight="1"/>
    <row r="14748" customFormat="1" customHeight="1"/>
    <row r="14749" customFormat="1" customHeight="1"/>
    <row r="14750" customFormat="1" customHeight="1"/>
    <row r="14751" customFormat="1" customHeight="1"/>
    <row r="14752" customFormat="1" customHeight="1"/>
    <row r="14753" customFormat="1" customHeight="1"/>
    <row r="14754" customFormat="1" customHeight="1"/>
    <row r="14755" customFormat="1" customHeight="1"/>
    <row r="14756" customFormat="1" customHeight="1"/>
    <row r="14757" customFormat="1" customHeight="1"/>
    <row r="14758" customFormat="1" customHeight="1"/>
    <row r="14759" customFormat="1" customHeight="1"/>
    <row r="14760" customFormat="1" customHeight="1"/>
    <row r="14761" customFormat="1" customHeight="1"/>
    <row r="14762" customFormat="1" customHeight="1"/>
    <row r="14763" customFormat="1" customHeight="1"/>
    <row r="14764" customFormat="1" customHeight="1"/>
    <row r="14765" customFormat="1" customHeight="1"/>
    <row r="14766" customFormat="1" customHeight="1"/>
    <row r="14767" customFormat="1" customHeight="1"/>
    <row r="14768" customFormat="1" customHeight="1"/>
    <row r="14769" customFormat="1" customHeight="1"/>
    <row r="14770" customFormat="1" customHeight="1"/>
    <row r="14771" customFormat="1" customHeight="1"/>
    <row r="14772" customFormat="1" customHeight="1"/>
    <row r="14773" customFormat="1" customHeight="1"/>
    <row r="14774" customFormat="1" customHeight="1"/>
    <row r="14775" customFormat="1" customHeight="1"/>
    <row r="14776" customFormat="1" customHeight="1"/>
    <row r="14777" customFormat="1" customHeight="1"/>
    <row r="14778" customFormat="1" customHeight="1"/>
    <row r="14779" customFormat="1" customHeight="1"/>
    <row r="14780" customFormat="1" customHeight="1"/>
    <row r="14781" customFormat="1" customHeight="1"/>
    <row r="14782" customFormat="1" customHeight="1"/>
    <row r="14783" customFormat="1" customHeight="1"/>
    <row r="14784" customFormat="1" customHeight="1"/>
    <row r="14785" customFormat="1" customHeight="1"/>
    <row r="14786" customFormat="1" customHeight="1"/>
    <row r="14787" customFormat="1" customHeight="1"/>
    <row r="14788" customFormat="1" customHeight="1"/>
    <row r="14789" customFormat="1" customHeight="1"/>
    <row r="14790" customFormat="1" customHeight="1"/>
    <row r="14791" customFormat="1" customHeight="1"/>
    <row r="14792" customFormat="1" customHeight="1"/>
    <row r="14793" customFormat="1" customHeight="1"/>
    <row r="14794" customFormat="1" customHeight="1"/>
    <row r="14795" customFormat="1" customHeight="1"/>
    <row r="14796" customFormat="1" customHeight="1"/>
    <row r="14797" customFormat="1" customHeight="1"/>
    <row r="14798" customFormat="1" customHeight="1"/>
    <row r="14799" customFormat="1" customHeight="1"/>
    <row r="14800" customFormat="1" customHeight="1"/>
    <row r="14801" customFormat="1" customHeight="1"/>
    <row r="14802" customFormat="1" customHeight="1"/>
    <row r="14803" customFormat="1" customHeight="1"/>
    <row r="14804" customFormat="1" customHeight="1"/>
    <row r="14805" customFormat="1" customHeight="1"/>
    <row r="14806" customFormat="1" customHeight="1"/>
    <row r="14807" customFormat="1" customHeight="1"/>
    <row r="14808" customFormat="1" customHeight="1"/>
    <row r="14809" customFormat="1" customHeight="1"/>
    <row r="14810" customFormat="1" customHeight="1"/>
    <row r="14811" customFormat="1" customHeight="1"/>
    <row r="14812" customFormat="1" customHeight="1"/>
    <row r="14813" customFormat="1" customHeight="1"/>
    <row r="14814" customFormat="1" customHeight="1"/>
    <row r="14815" customFormat="1" customHeight="1"/>
    <row r="14816" customFormat="1" customHeight="1"/>
    <row r="14817" customFormat="1" customHeight="1"/>
    <row r="14818" customFormat="1" customHeight="1"/>
    <row r="14819" customFormat="1" customHeight="1"/>
    <row r="14820" customFormat="1" customHeight="1"/>
    <row r="14821" customFormat="1" customHeight="1"/>
    <row r="14822" customFormat="1" customHeight="1"/>
    <row r="14823" customFormat="1" customHeight="1"/>
    <row r="14824" customFormat="1" customHeight="1"/>
    <row r="14825" customFormat="1" customHeight="1"/>
    <row r="14826" customFormat="1" customHeight="1"/>
    <row r="14827" customFormat="1" customHeight="1"/>
    <row r="14828" customFormat="1" customHeight="1"/>
    <row r="14829" customFormat="1" customHeight="1"/>
    <row r="14830" customFormat="1" customHeight="1"/>
    <row r="14831" customFormat="1" customHeight="1"/>
    <row r="14832" customFormat="1" customHeight="1"/>
    <row r="14833" customFormat="1" customHeight="1"/>
    <row r="14834" customFormat="1" customHeight="1"/>
    <row r="14835" customFormat="1" customHeight="1"/>
    <row r="14836" customFormat="1" customHeight="1"/>
    <row r="14837" customFormat="1" customHeight="1"/>
    <row r="14838" customFormat="1" customHeight="1"/>
    <row r="14839" customFormat="1" customHeight="1"/>
    <row r="14840" customFormat="1" customHeight="1"/>
    <row r="14841" customFormat="1" customHeight="1"/>
    <row r="14842" customFormat="1" customHeight="1"/>
    <row r="14843" customFormat="1" customHeight="1"/>
    <row r="14844" customFormat="1" customHeight="1"/>
    <row r="14845" customFormat="1" customHeight="1"/>
    <row r="14846" customFormat="1" customHeight="1"/>
    <row r="14847" customFormat="1" customHeight="1"/>
    <row r="14848" customFormat="1" customHeight="1"/>
    <row r="14849" customFormat="1" customHeight="1"/>
    <row r="14850" customFormat="1" customHeight="1"/>
    <row r="14851" customFormat="1" customHeight="1"/>
    <row r="14852" customFormat="1" customHeight="1"/>
    <row r="14853" customFormat="1" customHeight="1"/>
    <row r="14854" customFormat="1" customHeight="1"/>
    <row r="14855" customFormat="1" customHeight="1"/>
    <row r="14856" customFormat="1" customHeight="1"/>
    <row r="14857" customFormat="1" customHeight="1"/>
    <row r="14858" customFormat="1" customHeight="1"/>
    <row r="14859" customFormat="1" customHeight="1"/>
    <row r="14860" customFormat="1" customHeight="1"/>
    <row r="14861" customFormat="1" customHeight="1"/>
    <row r="14862" customFormat="1" customHeight="1"/>
    <row r="14863" customFormat="1" customHeight="1"/>
    <row r="14864" customFormat="1" customHeight="1"/>
    <row r="14865" customFormat="1" customHeight="1"/>
    <row r="14866" customFormat="1" customHeight="1"/>
    <row r="14867" customFormat="1" customHeight="1"/>
    <row r="14868" customFormat="1" customHeight="1"/>
    <row r="14869" customFormat="1" customHeight="1"/>
    <row r="14870" customFormat="1" customHeight="1"/>
    <row r="14871" customFormat="1" customHeight="1"/>
    <row r="14872" customFormat="1" customHeight="1"/>
    <row r="14873" customFormat="1" customHeight="1"/>
    <row r="14874" customFormat="1" customHeight="1"/>
    <row r="14875" customFormat="1" customHeight="1"/>
    <row r="14876" customFormat="1" customHeight="1"/>
    <row r="14877" customFormat="1" customHeight="1"/>
    <row r="14878" customFormat="1" customHeight="1"/>
    <row r="14879" customFormat="1" customHeight="1"/>
    <row r="14880" customFormat="1" customHeight="1"/>
    <row r="14881" customFormat="1" customHeight="1"/>
    <row r="14882" customFormat="1" customHeight="1"/>
    <row r="14883" customFormat="1" customHeight="1"/>
    <row r="14884" customFormat="1" customHeight="1"/>
    <row r="14885" customFormat="1" customHeight="1"/>
    <row r="14886" customFormat="1" customHeight="1"/>
    <row r="14887" customFormat="1" customHeight="1"/>
    <row r="14888" customFormat="1" customHeight="1"/>
    <row r="14889" customFormat="1" customHeight="1"/>
    <row r="14890" customFormat="1" customHeight="1"/>
    <row r="14891" customFormat="1" customHeight="1"/>
    <row r="14892" customFormat="1" customHeight="1"/>
    <row r="14893" customFormat="1" customHeight="1"/>
    <row r="14894" customFormat="1" customHeight="1"/>
    <row r="14895" customFormat="1" customHeight="1"/>
    <row r="14896" customFormat="1" customHeight="1"/>
    <row r="14897" customFormat="1" customHeight="1"/>
    <row r="14898" customFormat="1" customHeight="1"/>
    <row r="14899" customFormat="1" customHeight="1"/>
    <row r="14900" customFormat="1" customHeight="1"/>
    <row r="14901" customFormat="1" customHeight="1"/>
    <row r="14902" customFormat="1" customHeight="1"/>
    <row r="14903" customFormat="1" customHeight="1"/>
    <row r="14904" customFormat="1" customHeight="1"/>
    <row r="14905" customFormat="1" customHeight="1"/>
    <row r="14906" customFormat="1" customHeight="1"/>
    <row r="14907" customFormat="1" customHeight="1"/>
    <row r="14908" customFormat="1" customHeight="1"/>
    <row r="14909" customFormat="1" customHeight="1"/>
    <row r="14910" customFormat="1" customHeight="1"/>
    <row r="14911" customFormat="1" customHeight="1"/>
    <row r="14912" customFormat="1" customHeight="1"/>
    <row r="14913" customFormat="1" customHeight="1"/>
    <row r="14914" customFormat="1" customHeight="1"/>
    <row r="14915" customFormat="1" customHeight="1"/>
    <row r="14916" customFormat="1" customHeight="1"/>
    <row r="14917" customFormat="1" customHeight="1"/>
    <row r="14918" customFormat="1" customHeight="1"/>
    <row r="14919" customFormat="1" customHeight="1"/>
    <row r="14920" customFormat="1" customHeight="1"/>
    <row r="14921" customFormat="1" customHeight="1"/>
    <row r="14922" customFormat="1" customHeight="1"/>
    <row r="14923" customFormat="1" customHeight="1"/>
    <row r="14924" customFormat="1" customHeight="1"/>
    <row r="14925" customFormat="1" customHeight="1"/>
    <row r="14926" customFormat="1" customHeight="1"/>
    <row r="14927" customFormat="1" customHeight="1"/>
    <row r="14928" customFormat="1" customHeight="1"/>
    <row r="14929" customFormat="1" customHeight="1"/>
    <row r="14930" customFormat="1" customHeight="1"/>
    <row r="14931" customFormat="1" customHeight="1"/>
    <row r="14932" customFormat="1" customHeight="1"/>
    <row r="14933" customFormat="1" customHeight="1"/>
    <row r="14934" customFormat="1" customHeight="1"/>
    <row r="14935" customFormat="1" customHeight="1"/>
    <row r="14936" customFormat="1" customHeight="1"/>
    <row r="14937" customFormat="1" customHeight="1"/>
    <row r="14938" customFormat="1" customHeight="1"/>
    <row r="14939" customFormat="1" customHeight="1"/>
    <row r="14940" customFormat="1" customHeight="1"/>
    <row r="14941" customFormat="1" customHeight="1"/>
    <row r="14942" customFormat="1" customHeight="1"/>
    <row r="14943" customFormat="1" customHeight="1"/>
    <row r="14944" customFormat="1" customHeight="1"/>
    <row r="14945" customFormat="1" customHeight="1"/>
    <row r="14946" customFormat="1" customHeight="1"/>
    <row r="14947" customFormat="1" customHeight="1"/>
    <row r="14948" customFormat="1" customHeight="1"/>
    <row r="14949" customFormat="1" customHeight="1"/>
    <row r="14950" customFormat="1" customHeight="1"/>
    <row r="14951" customFormat="1" customHeight="1"/>
    <row r="14952" customFormat="1" customHeight="1"/>
    <row r="14953" customFormat="1" customHeight="1"/>
    <row r="14954" customFormat="1" customHeight="1"/>
    <row r="14955" customFormat="1" customHeight="1"/>
    <row r="14956" customFormat="1" customHeight="1"/>
    <row r="14957" customFormat="1" customHeight="1"/>
    <row r="14958" customFormat="1" customHeight="1"/>
    <row r="14959" customFormat="1" customHeight="1"/>
    <row r="14960" customFormat="1" customHeight="1"/>
    <row r="14961" customFormat="1" customHeight="1"/>
    <row r="14962" customFormat="1" customHeight="1"/>
    <row r="14963" customFormat="1" customHeight="1"/>
    <row r="14964" customFormat="1" customHeight="1"/>
    <row r="14965" customFormat="1" customHeight="1"/>
    <row r="14966" customFormat="1" customHeight="1"/>
    <row r="14967" customFormat="1" customHeight="1"/>
    <row r="14968" customFormat="1" customHeight="1"/>
    <row r="14969" customFormat="1" customHeight="1"/>
    <row r="14970" customFormat="1" customHeight="1"/>
    <row r="14971" customFormat="1" customHeight="1"/>
    <row r="14972" customFormat="1" customHeight="1"/>
    <row r="14973" customFormat="1" customHeight="1"/>
    <row r="14974" customFormat="1" customHeight="1"/>
    <row r="14975" customFormat="1" customHeight="1"/>
    <row r="14976" customFormat="1" customHeight="1"/>
    <row r="14977" customFormat="1" customHeight="1"/>
    <row r="14978" customFormat="1" customHeight="1"/>
    <row r="14979" customFormat="1" customHeight="1"/>
    <row r="14980" customFormat="1" customHeight="1"/>
    <row r="14981" customFormat="1" customHeight="1"/>
    <row r="14982" customFormat="1" customHeight="1"/>
    <row r="14983" customFormat="1" customHeight="1"/>
    <row r="14984" customFormat="1" customHeight="1"/>
    <row r="14985" customFormat="1" customHeight="1"/>
    <row r="14986" customFormat="1" customHeight="1"/>
    <row r="14987" customFormat="1" customHeight="1"/>
    <row r="14988" customFormat="1" customHeight="1"/>
    <row r="14989" customFormat="1" customHeight="1"/>
    <row r="14990" customFormat="1" customHeight="1"/>
    <row r="14991" customFormat="1" customHeight="1"/>
    <row r="14992" customFormat="1" customHeight="1"/>
    <row r="14993" customFormat="1" customHeight="1"/>
    <row r="14994" customFormat="1" customHeight="1"/>
    <row r="14995" customFormat="1" customHeight="1"/>
    <row r="14996" customFormat="1" customHeight="1"/>
    <row r="14997" customFormat="1" customHeight="1"/>
    <row r="14998" customFormat="1" customHeight="1"/>
    <row r="14999" customFormat="1" customHeight="1"/>
    <row r="15000" customFormat="1" customHeight="1"/>
    <row r="15001" customFormat="1" customHeight="1"/>
    <row r="15002" customFormat="1" customHeight="1"/>
    <row r="15003" customFormat="1" customHeight="1"/>
    <row r="15004" customFormat="1" customHeight="1"/>
    <row r="15005" customFormat="1" customHeight="1"/>
    <row r="15006" customFormat="1" customHeight="1"/>
    <row r="15007" customFormat="1" customHeight="1"/>
    <row r="15008" customFormat="1" customHeight="1"/>
    <row r="15009" customFormat="1" customHeight="1"/>
    <row r="15010" customFormat="1" customHeight="1"/>
    <row r="15011" customFormat="1" customHeight="1"/>
    <row r="15012" customFormat="1" customHeight="1"/>
    <row r="15013" customFormat="1" customHeight="1"/>
    <row r="15014" customFormat="1" customHeight="1"/>
    <row r="15015" customFormat="1" customHeight="1"/>
    <row r="15016" customFormat="1" customHeight="1"/>
    <row r="15017" customFormat="1" customHeight="1"/>
    <row r="15018" customFormat="1" customHeight="1"/>
    <row r="15019" customFormat="1" customHeight="1"/>
    <row r="15020" customFormat="1" customHeight="1"/>
    <row r="15021" customFormat="1" customHeight="1"/>
    <row r="15022" customFormat="1" customHeight="1"/>
    <row r="15023" customFormat="1" customHeight="1"/>
    <row r="15024" customFormat="1" customHeight="1"/>
    <row r="15025" customFormat="1" customHeight="1"/>
    <row r="15026" customFormat="1" customHeight="1"/>
    <row r="15027" customFormat="1" customHeight="1"/>
    <row r="15028" customFormat="1" customHeight="1"/>
    <row r="15029" customFormat="1" customHeight="1"/>
    <row r="15030" customFormat="1" customHeight="1"/>
    <row r="15031" customFormat="1" customHeight="1"/>
    <row r="15032" customFormat="1" customHeight="1"/>
    <row r="15033" customFormat="1" customHeight="1"/>
    <row r="15034" customFormat="1" customHeight="1"/>
    <row r="15035" customFormat="1" customHeight="1"/>
    <row r="15036" customFormat="1" customHeight="1"/>
    <row r="15037" customFormat="1" customHeight="1"/>
    <row r="15038" customFormat="1" customHeight="1"/>
    <row r="15039" customFormat="1" customHeight="1"/>
    <row r="15040" customFormat="1" customHeight="1"/>
    <row r="15041" customFormat="1" customHeight="1"/>
    <row r="15042" customFormat="1" customHeight="1"/>
    <row r="15043" customFormat="1" customHeight="1"/>
    <row r="15044" customFormat="1" customHeight="1"/>
    <row r="15045" customFormat="1" customHeight="1"/>
    <row r="15046" customFormat="1" customHeight="1"/>
    <row r="15047" customFormat="1" customHeight="1"/>
    <row r="15048" customFormat="1" customHeight="1"/>
    <row r="15049" customFormat="1" customHeight="1"/>
    <row r="15050" customFormat="1" customHeight="1"/>
    <row r="15051" customFormat="1" customHeight="1"/>
    <row r="15052" customFormat="1" customHeight="1"/>
    <row r="15053" customFormat="1" customHeight="1"/>
    <row r="15054" customFormat="1" customHeight="1"/>
    <row r="15055" customFormat="1" customHeight="1"/>
    <row r="15056" customFormat="1" customHeight="1"/>
    <row r="15057" customFormat="1" customHeight="1"/>
    <row r="15058" customFormat="1" customHeight="1"/>
    <row r="15059" customFormat="1" customHeight="1"/>
    <row r="15060" customFormat="1" customHeight="1"/>
    <row r="15061" customFormat="1" customHeight="1"/>
    <row r="15062" customFormat="1" customHeight="1"/>
    <row r="15063" customFormat="1" customHeight="1"/>
    <row r="15064" customFormat="1" customHeight="1"/>
    <row r="15065" customFormat="1" customHeight="1"/>
    <row r="15066" customFormat="1" customHeight="1"/>
    <row r="15067" customFormat="1" customHeight="1"/>
    <row r="15068" customFormat="1" customHeight="1"/>
    <row r="15069" customFormat="1" customHeight="1"/>
    <row r="15070" customFormat="1" customHeight="1"/>
    <row r="15071" customFormat="1" customHeight="1"/>
    <row r="15072" customFormat="1" customHeight="1"/>
    <row r="15073" customFormat="1" customHeight="1"/>
    <row r="15074" customFormat="1" customHeight="1"/>
    <row r="15075" customFormat="1" customHeight="1"/>
    <row r="15076" customFormat="1" customHeight="1"/>
    <row r="15077" customFormat="1" customHeight="1"/>
    <row r="15078" customFormat="1" customHeight="1"/>
    <row r="15079" customFormat="1" customHeight="1"/>
    <row r="15080" customFormat="1" customHeight="1"/>
    <row r="15081" customFormat="1" customHeight="1"/>
    <row r="15082" customFormat="1" customHeight="1"/>
    <row r="15083" customFormat="1" customHeight="1"/>
    <row r="15084" customFormat="1" customHeight="1"/>
    <row r="15085" customFormat="1" customHeight="1"/>
    <row r="15086" customFormat="1" customHeight="1"/>
    <row r="15087" customFormat="1" customHeight="1"/>
    <row r="15088" customFormat="1" customHeight="1"/>
    <row r="15089" customFormat="1" customHeight="1"/>
    <row r="15090" customFormat="1" customHeight="1"/>
    <row r="15091" customFormat="1" customHeight="1"/>
    <row r="15092" customFormat="1" customHeight="1"/>
    <row r="15093" customFormat="1" customHeight="1"/>
    <row r="15094" customFormat="1" customHeight="1"/>
    <row r="15095" customFormat="1" customHeight="1"/>
    <row r="15096" customFormat="1" customHeight="1"/>
    <row r="15097" customFormat="1" customHeight="1"/>
    <row r="15098" customFormat="1" customHeight="1"/>
    <row r="15099" customFormat="1" customHeight="1"/>
    <row r="15100" customFormat="1" customHeight="1"/>
    <row r="15101" customFormat="1" customHeight="1"/>
    <row r="15102" customFormat="1" customHeight="1"/>
    <row r="15103" customFormat="1" customHeight="1"/>
    <row r="15104" customFormat="1" customHeight="1"/>
    <row r="15105" customFormat="1" customHeight="1"/>
    <row r="15106" customFormat="1" customHeight="1"/>
    <row r="15107" customFormat="1" customHeight="1"/>
    <row r="15108" customFormat="1" customHeight="1"/>
    <row r="15109" customFormat="1" customHeight="1"/>
    <row r="15110" customFormat="1" customHeight="1"/>
    <row r="15111" customFormat="1" customHeight="1"/>
    <row r="15112" customFormat="1" customHeight="1"/>
    <row r="15113" customFormat="1" customHeight="1"/>
    <row r="15114" customFormat="1" customHeight="1"/>
    <row r="15115" customFormat="1" customHeight="1"/>
    <row r="15116" customFormat="1" customHeight="1"/>
    <row r="15117" customFormat="1" customHeight="1"/>
    <row r="15118" customFormat="1" customHeight="1"/>
    <row r="15119" customFormat="1" customHeight="1"/>
    <row r="15120" customFormat="1" customHeight="1"/>
    <row r="15121" customFormat="1" customHeight="1"/>
    <row r="15122" customFormat="1" customHeight="1"/>
    <row r="15123" customFormat="1" customHeight="1"/>
    <row r="15124" customFormat="1" customHeight="1"/>
    <row r="15125" customFormat="1" customHeight="1"/>
    <row r="15126" customFormat="1" customHeight="1"/>
    <row r="15127" customFormat="1" customHeight="1"/>
    <row r="15128" customFormat="1" customHeight="1"/>
    <row r="15129" customFormat="1" customHeight="1"/>
    <row r="15130" customFormat="1" customHeight="1"/>
    <row r="15131" customFormat="1" customHeight="1"/>
    <row r="15132" customFormat="1" customHeight="1"/>
    <row r="15133" customFormat="1" customHeight="1"/>
    <row r="15134" customFormat="1" customHeight="1"/>
    <row r="15135" customFormat="1" customHeight="1"/>
    <row r="15136" customFormat="1" customHeight="1"/>
    <row r="15137" customFormat="1" customHeight="1"/>
    <row r="15138" customFormat="1" customHeight="1"/>
    <row r="15139" customFormat="1" customHeight="1"/>
    <row r="15140" customFormat="1" customHeight="1"/>
    <row r="15141" customFormat="1" customHeight="1"/>
    <row r="15142" customFormat="1" customHeight="1"/>
    <row r="15143" customFormat="1" customHeight="1"/>
    <row r="15144" customFormat="1" customHeight="1"/>
    <row r="15145" customFormat="1" customHeight="1"/>
    <row r="15146" customFormat="1" customHeight="1"/>
    <row r="15147" customFormat="1" customHeight="1"/>
    <row r="15148" customFormat="1" customHeight="1"/>
    <row r="15149" customFormat="1" customHeight="1"/>
    <row r="15150" customFormat="1" customHeight="1"/>
    <row r="15151" customFormat="1" customHeight="1"/>
    <row r="15152" customFormat="1" customHeight="1"/>
    <row r="15153" customFormat="1" customHeight="1"/>
    <row r="15154" customFormat="1" customHeight="1"/>
    <row r="15155" customFormat="1" customHeight="1"/>
    <row r="15156" customFormat="1" customHeight="1"/>
    <row r="15157" customFormat="1" customHeight="1"/>
    <row r="15158" customFormat="1" customHeight="1"/>
    <row r="15159" customFormat="1" customHeight="1"/>
    <row r="15160" customFormat="1" customHeight="1"/>
    <row r="15161" customFormat="1" customHeight="1"/>
    <row r="15162" customFormat="1" customHeight="1"/>
    <row r="15163" customFormat="1" customHeight="1"/>
    <row r="15164" customFormat="1" customHeight="1"/>
    <row r="15165" customFormat="1" customHeight="1"/>
    <row r="15166" customFormat="1" customHeight="1"/>
    <row r="15167" customFormat="1" customHeight="1"/>
    <row r="15168" customFormat="1" customHeight="1"/>
    <row r="15169" customFormat="1" customHeight="1"/>
    <row r="15170" customFormat="1" customHeight="1"/>
    <row r="15171" customFormat="1" customHeight="1"/>
    <row r="15172" customFormat="1" customHeight="1"/>
    <row r="15173" customFormat="1" customHeight="1"/>
    <row r="15174" customFormat="1" customHeight="1"/>
    <row r="15175" customFormat="1" customHeight="1"/>
    <row r="15176" customFormat="1" customHeight="1"/>
    <row r="15177" customFormat="1" customHeight="1"/>
    <row r="15178" customFormat="1" customHeight="1"/>
    <row r="15179" customFormat="1" customHeight="1"/>
    <row r="15180" customFormat="1" customHeight="1"/>
    <row r="15181" customFormat="1" customHeight="1"/>
    <row r="15182" customFormat="1" customHeight="1"/>
    <row r="15183" customFormat="1" customHeight="1"/>
    <row r="15184" customFormat="1" customHeight="1"/>
    <row r="15185" customFormat="1" customHeight="1"/>
    <row r="15186" customFormat="1" customHeight="1"/>
    <row r="15187" customFormat="1" customHeight="1"/>
    <row r="15188" customFormat="1" customHeight="1"/>
    <row r="15189" customFormat="1" customHeight="1"/>
    <row r="15190" customFormat="1" customHeight="1"/>
    <row r="15191" customFormat="1" customHeight="1"/>
    <row r="15192" customFormat="1" customHeight="1"/>
    <row r="15193" customFormat="1" customHeight="1"/>
    <row r="15194" customFormat="1" customHeight="1"/>
    <row r="15195" customFormat="1" customHeight="1"/>
    <row r="15196" customFormat="1" customHeight="1"/>
    <row r="15197" customFormat="1" customHeight="1"/>
    <row r="15198" customFormat="1" customHeight="1"/>
    <row r="15199" customFormat="1" customHeight="1"/>
    <row r="15200" customFormat="1" customHeight="1"/>
    <row r="15201" customFormat="1" customHeight="1"/>
    <row r="15202" customFormat="1" customHeight="1"/>
    <row r="15203" customFormat="1" customHeight="1"/>
    <row r="15204" customFormat="1" customHeight="1"/>
    <row r="15205" customFormat="1" customHeight="1"/>
    <row r="15206" customFormat="1" customHeight="1"/>
    <row r="15207" customFormat="1" customHeight="1"/>
    <row r="15208" customFormat="1" customHeight="1"/>
    <row r="15209" customFormat="1" customHeight="1"/>
    <row r="15210" customFormat="1" customHeight="1"/>
    <row r="15211" customFormat="1" customHeight="1"/>
    <row r="15212" customFormat="1" customHeight="1"/>
    <row r="15213" customFormat="1" customHeight="1"/>
    <row r="15214" customFormat="1" customHeight="1"/>
    <row r="15215" customFormat="1" customHeight="1"/>
    <row r="15216" customFormat="1" customHeight="1"/>
    <row r="15217" customFormat="1" customHeight="1"/>
    <row r="15218" customFormat="1" customHeight="1"/>
    <row r="15219" customFormat="1" customHeight="1"/>
    <row r="15220" customFormat="1" customHeight="1"/>
    <row r="15221" customFormat="1" customHeight="1"/>
    <row r="15222" customFormat="1" customHeight="1"/>
    <row r="15223" customFormat="1" customHeight="1"/>
    <row r="15224" customFormat="1" customHeight="1"/>
    <row r="15225" customFormat="1" customHeight="1"/>
    <row r="15226" customFormat="1" customHeight="1"/>
    <row r="15227" customFormat="1" customHeight="1"/>
    <row r="15228" customFormat="1" customHeight="1"/>
    <row r="15229" customFormat="1" customHeight="1"/>
    <row r="15230" customFormat="1" customHeight="1"/>
    <row r="15231" customFormat="1" customHeight="1"/>
    <row r="15232" customFormat="1" customHeight="1"/>
    <row r="15233" customFormat="1" customHeight="1"/>
    <row r="15234" customFormat="1" customHeight="1"/>
    <row r="15235" customFormat="1" customHeight="1"/>
    <row r="15236" customFormat="1" customHeight="1"/>
    <row r="15237" customFormat="1" customHeight="1"/>
    <row r="15238" customFormat="1" customHeight="1"/>
    <row r="15239" customFormat="1" customHeight="1"/>
    <row r="15240" customFormat="1" customHeight="1"/>
    <row r="15241" customFormat="1" customHeight="1"/>
    <row r="15242" customFormat="1" customHeight="1"/>
    <row r="15243" customFormat="1" customHeight="1"/>
    <row r="15244" customFormat="1" customHeight="1"/>
    <row r="15245" customFormat="1" customHeight="1"/>
    <row r="15246" customFormat="1" customHeight="1"/>
    <row r="15247" customFormat="1" customHeight="1"/>
    <row r="15248" customFormat="1" customHeight="1"/>
    <row r="15249" customFormat="1" customHeight="1"/>
    <row r="15250" customFormat="1" customHeight="1"/>
    <row r="15251" customFormat="1" customHeight="1"/>
    <row r="15252" customFormat="1" customHeight="1"/>
    <row r="15253" customFormat="1" customHeight="1"/>
    <row r="15254" customFormat="1" customHeight="1"/>
    <row r="15255" customFormat="1" customHeight="1"/>
    <row r="15256" customFormat="1" customHeight="1"/>
    <row r="15257" customFormat="1" customHeight="1"/>
    <row r="15258" customFormat="1" customHeight="1"/>
    <row r="15259" customFormat="1" customHeight="1"/>
    <row r="15260" customFormat="1" customHeight="1"/>
    <row r="15261" customFormat="1" customHeight="1"/>
    <row r="15262" customFormat="1" customHeight="1"/>
    <row r="15263" customFormat="1" customHeight="1"/>
    <row r="15264" customFormat="1" customHeight="1"/>
    <row r="15265" customFormat="1" customHeight="1"/>
    <row r="15266" customFormat="1" customHeight="1"/>
    <row r="15267" customFormat="1" customHeight="1"/>
    <row r="15268" customFormat="1" customHeight="1"/>
    <row r="15269" customFormat="1" customHeight="1"/>
    <row r="15270" customFormat="1" customHeight="1"/>
    <row r="15271" customFormat="1" customHeight="1"/>
    <row r="15272" customFormat="1" customHeight="1"/>
    <row r="15273" customFormat="1" customHeight="1"/>
    <row r="15274" customFormat="1" customHeight="1"/>
    <row r="15275" customFormat="1" customHeight="1"/>
    <row r="15276" customFormat="1" customHeight="1"/>
    <row r="15277" customFormat="1" customHeight="1"/>
    <row r="15278" customFormat="1" customHeight="1"/>
    <row r="15279" customFormat="1" customHeight="1"/>
    <row r="15280" customFormat="1" customHeight="1"/>
    <row r="15281" customFormat="1" customHeight="1"/>
    <row r="15282" customFormat="1" customHeight="1"/>
    <row r="15283" customFormat="1" customHeight="1"/>
    <row r="15284" customFormat="1" customHeight="1"/>
    <row r="15285" customFormat="1" customHeight="1"/>
    <row r="15286" customFormat="1" customHeight="1"/>
    <row r="15287" customFormat="1" customHeight="1"/>
    <row r="15288" customFormat="1" customHeight="1"/>
    <row r="15289" customFormat="1" customHeight="1"/>
    <row r="15290" customFormat="1" customHeight="1"/>
    <row r="15291" customFormat="1" customHeight="1"/>
    <row r="15292" customFormat="1" customHeight="1"/>
    <row r="15293" customFormat="1" customHeight="1"/>
    <row r="15294" customFormat="1" customHeight="1"/>
    <row r="15295" customFormat="1" customHeight="1"/>
    <row r="15296" customFormat="1" customHeight="1"/>
    <row r="15297" customFormat="1" customHeight="1"/>
    <row r="15298" customFormat="1" customHeight="1"/>
    <row r="15299" customFormat="1" customHeight="1"/>
    <row r="15300" customFormat="1" customHeight="1"/>
    <row r="15301" customFormat="1" customHeight="1"/>
    <row r="15302" customFormat="1" customHeight="1"/>
    <row r="15303" customFormat="1" customHeight="1"/>
    <row r="15304" customFormat="1" customHeight="1"/>
    <row r="15305" customFormat="1" customHeight="1"/>
    <row r="15306" customFormat="1" customHeight="1"/>
    <row r="15307" customFormat="1" customHeight="1"/>
    <row r="15308" customFormat="1" customHeight="1"/>
    <row r="15309" customFormat="1" customHeight="1"/>
    <row r="15310" customFormat="1" customHeight="1"/>
    <row r="15311" customFormat="1" customHeight="1"/>
    <row r="15312" customFormat="1" customHeight="1"/>
    <row r="15313" customFormat="1" customHeight="1"/>
    <row r="15314" customFormat="1" customHeight="1"/>
    <row r="15315" customFormat="1" customHeight="1"/>
    <row r="15316" customFormat="1" customHeight="1"/>
    <row r="15317" customFormat="1" customHeight="1"/>
    <row r="15318" customFormat="1" customHeight="1"/>
    <row r="15319" customFormat="1" customHeight="1"/>
    <row r="15320" customFormat="1" customHeight="1"/>
    <row r="15321" customFormat="1" customHeight="1"/>
    <row r="15322" customFormat="1" customHeight="1"/>
    <row r="15323" customFormat="1" customHeight="1"/>
    <row r="15324" customFormat="1" customHeight="1"/>
    <row r="15325" customFormat="1" customHeight="1"/>
    <row r="15326" customFormat="1" customHeight="1"/>
    <row r="15327" customFormat="1" customHeight="1"/>
    <row r="15328" customFormat="1" customHeight="1"/>
    <row r="15329" customFormat="1" customHeight="1"/>
    <row r="15330" customFormat="1" customHeight="1"/>
    <row r="15331" customFormat="1" customHeight="1"/>
    <row r="15332" customFormat="1" customHeight="1"/>
    <row r="15333" customFormat="1" customHeight="1"/>
    <row r="15334" customFormat="1" customHeight="1"/>
    <row r="15335" customFormat="1" customHeight="1"/>
    <row r="15336" customFormat="1" customHeight="1"/>
    <row r="15337" customFormat="1" customHeight="1"/>
    <row r="15338" customFormat="1" customHeight="1"/>
    <row r="15339" customFormat="1" customHeight="1"/>
    <row r="15340" customFormat="1" customHeight="1"/>
    <row r="15341" customFormat="1" customHeight="1"/>
    <row r="15342" customFormat="1" customHeight="1"/>
    <row r="15343" customFormat="1" customHeight="1"/>
    <row r="15344" customFormat="1" customHeight="1"/>
    <row r="15345" customFormat="1" customHeight="1"/>
    <row r="15346" customFormat="1" customHeight="1"/>
    <row r="15347" customFormat="1" customHeight="1"/>
    <row r="15348" customFormat="1" customHeight="1"/>
    <row r="15349" customFormat="1" customHeight="1"/>
    <row r="15350" customFormat="1" customHeight="1"/>
    <row r="15351" customFormat="1" customHeight="1"/>
    <row r="15352" customFormat="1" customHeight="1"/>
    <row r="15353" customFormat="1" customHeight="1"/>
    <row r="15354" customFormat="1" customHeight="1"/>
    <row r="15355" customFormat="1" customHeight="1"/>
    <row r="15356" customFormat="1" customHeight="1"/>
    <row r="15357" customFormat="1" customHeight="1"/>
    <row r="15358" customFormat="1" customHeight="1"/>
    <row r="15359" customFormat="1" customHeight="1"/>
    <row r="15360" customFormat="1" customHeight="1"/>
    <row r="15361" customFormat="1" customHeight="1"/>
    <row r="15362" customFormat="1" customHeight="1"/>
    <row r="15363" customFormat="1" customHeight="1"/>
    <row r="15364" customFormat="1" customHeight="1"/>
    <row r="15365" customFormat="1" customHeight="1"/>
    <row r="15366" customFormat="1" customHeight="1"/>
    <row r="15367" customFormat="1" customHeight="1"/>
    <row r="15368" customFormat="1" customHeight="1"/>
    <row r="15369" customFormat="1" customHeight="1"/>
    <row r="15370" customFormat="1" customHeight="1"/>
    <row r="15371" customFormat="1" customHeight="1"/>
    <row r="15372" customFormat="1" customHeight="1"/>
    <row r="15373" customFormat="1" customHeight="1"/>
    <row r="15374" customFormat="1" customHeight="1"/>
    <row r="15375" customFormat="1" customHeight="1"/>
    <row r="15376" customFormat="1" customHeight="1"/>
    <row r="15377" customFormat="1" customHeight="1"/>
    <row r="15378" customFormat="1" customHeight="1"/>
    <row r="15379" customFormat="1" customHeight="1"/>
    <row r="15380" customFormat="1" customHeight="1"/>
    <row r="15381" customFormat="1" customHeight="1"/>
    <row r="15382" customFormat="1" customHeight="1"/>
    <row r="15383" customFormat="1" customHeight="1"/>
    <row r="15384" customFormat="1" customHeight="1"/>
    <row r="15385" customFormat="1" customHeight="1"/>
    <row r="15386" customFormat="1" customHeight="1"/>
    <row r="15387" customFormat="1" customHeight="1"/>
    <row r="15388" customFormat="1" customHeight="1"/>
    <row r="15389" customFormat="1" customHeight="1"/>
    <row r="15390" customFormat="1" customHeight="1"/>
    <row r="15391" customFormat="1" customHeight="1"/>
    <row r="15392" customFormat="1" customHeight="1"/>
    <row r="15393" customFormat="1" customHeight="1"/>
    <row r="15394" customFormat="1" customHeight="1"/>
    <row r="15395" customFormat="1" customHeight="1"/>
    <row r="15396" customFormat="1" customHeight="1"/>
    <row r="15397" customFormat="1" customHeight="1"/>
    <row r="15398" customFormat="1" customHeight="1"/>
    <row r="15399" customFormat="1" customHeight="1"/>
    <row r="15400" customFormat="1" customHeight="1"/>
    <row r="15401" customFormat="1" customHeight="1"/>
    <row r="15402" customFormat="1" customHeight="1"/>
    <row r="15403" customFormat="1" customHeight="1"/>
    <row r="15404" customFormat="1" customHeight="1"/>
    <row r="15405" customFormat="1" customHeight="1"/>
    <row r="15406" customFormat="1" customHeight="1"/>
    <row r="15407" customFormat="1" customHeight="1"/>
    <row r="15408" customFormat="1" customHeight="1"/>
    <row r="15409" customFormat="1" customHeight="1"/>
    <row r="15410" customFormat="1" customHeight="1"/>
    <row r="15411" customFormat="1" customHeight="1"/>
    <row r="15412" customFormat="1" customHeight="1"/>
    <row r="15413" customFormat="1" customHeight="1"/>
    <row r="15414" customFormat="1" customHeight="1"/>
    <row r="15415" customFormat="1" customHeight="1"/>
    <row r="15416" customFormat="1" customHeight="1"/>
    <row r="15417" customFormat="1" customHeight="1"/>
    <row r="15418" customFormat="1" customHeight="1"/>
    <row r="15419" customFormat="1" customHeight="1"/>
    <row r="15420" customFormat="1" customHeight="1"/>
    <row r="15421" customFormat="1" customHeight="1"/>
    <row r="15422" customFormat="1" customHeight="1"/>
    <row r="15423" customFormat="1" customHeight="1"/>
    <row r="15424" customFormat="1" customHeight="1"/>
    <row r="15425" customFormat="1" customHeight="1"/>
    <row r="15426" customFormat="1" customHeight="1"/>
    <row r="15427" customFormat="1" customHeight="1"/>
    <row r="15428" customFormat="1" customHeight="1"/>
    <row r="15429" customFormat="1" customHeight="1"/>
    <row r="15430" customFormat="1" customHeight="1"/>
    <row r="15431" customFormat="1" customHeight="1"/>
    <row r="15432" customFormat="1" customHeight="1"/>
    <row r="15433" customFormat="1" customHeight="1"/>
    <row r="15434" customFormat="1" customHeight="1"/>
    <row r="15435" customFormat="1" customHeight="1"/>
    <row r="15436" customFormat="1" customHeight="1"/>
    <row r="15437" customFormat="1" customHeight="1"/>
    <row r="15438" customFormat="1" customHeight="1"/>
    <row r="15439" customFormat="1" customHeight="1"/>
    <row r="15440" customFormat="1" customHeight="1"/>
    <row r="15441" customFormat="1" customHeight="1"/>
    <row r="15442" customFormat="1" customHeight="1"/>
    <row r="15443" customFormat="1" customHeight="1"/>
    <row r="15444" customFormat="1" customHeight="1"/>
    <row r="15445" customFormat="1" customHeight="1"/>
    <row r="15446" customFormat="1" customHeight="1"/>
    <row r="15447" customFormat="1" customHeight="1"/>
    <row r="15448" customFormat="1" customHeight="1"/>
    <row r="15449" customFormat="1" customHeight="1"/>
    <row r="15450" customFormat="1" customHeight="1"/>
    <row r="15451" customFormat="1" customHeight="1"/>
    <row r="15452" customFormat="1" customHeight="1"/>
    <row r="15453" customFormat="1" customHeight="1"/>
    <row r="15454" customFormat="1" customHeight="1"/>
    <row r="15455" customFormat="1" customHeight="1"/>
    <row r="15456" customFormat="1" customHeight="1"/>
    <row r="15457" customFormat="1" customHeight="1"/>
    <row r="15458" customFormat="1" customHeight="1"/>
    <row r="15459" customFormat="1" customHeight="1"/>
    <row r="15460" customFormat="1" customHeight="1"/>
    <row r="15461" customFormat="1" customHeight="1"/>
    <row r="15462" customFormat="1" customHeight="1"/>
    <row r="15463" customFormat="1" customHeight="1"/>
    <row r="15464" customFormat="1" customHeight="1"/>
    <row r="15465" customFormat="1" customHeight="1"/>
    <row r="15466" customFormat="1" customHeight="1"/>
    <row r="15467" customFormat="1" customHeight="1"/>
    <row r="15468" customFormat="1" customHeight="1"/>
    <row r="15469" customFormat="1" customHeight="1"/>
    <row r="15470" customFormat="1" customHeight="1"/>
    <row r="15471" customFormat="1" customHeight="1"/>
    <row r="15472" customFormat="1" customHeight="1"/>
    <row r="15473" customFormat="1" customHeight="1"/>
    <row r="15474" customFormat="1" customHeight="1"/>
    <row r="15475" customFormat="1" customHeight="1"/>
    <row r="15476" customFormat="1" customHeight="1"/>
    <row r="15477" customFormat="1" customHeight="1"/>
    <row r="15478" customFormat="1" customHeight="1"/>
    <row r="15479" customFormat="1" customHeight="1"/>
    <row r="15480" customFormat="1" customHeight="1"/>
    <row r="15481" customFormat="1" customHeight="1"/>
    <row r="15482" customFormat="1" customHeight="1"/>
    <row r="15483" customFormat="1" customHeight="1"/>
    <row r="15484" customFormat="1" customHeight="1"/>
    <row r="15485" customFormat="1" customHeight="1"/>
    <row r="15486" customFormat="1" customHeight="1"/>
    <row r="15487" customFormat="1" customHeight="1"/>
    <row r="15488" customFormat="1" customHeight="1"/>
    <row r="15489" customFormat="1" customHeight="1"/>
    <row r="15490" customFormat="1" customHeight="1"/>
    <row r="15491" customFormat="1" customHeight="1"/>
    <row r="15492" customFormat="1" customHeight="1"/>
    <row r="15493" customFormat="1" customHeight="1"/>
    <row r="15494" customFormat="1" customHeight="1"/>
    <row r="15495" customFormat="1" customHeight="1"/>
    <row r="15496" customFormat="1" customHeight="1"/>
    <row r="15497" customFormat="1" customHeight="1"/>
    <row r="15498" customFormat="1" customHeight="1"/>
    <row r="15499" customFormat="1" customHeight="1"/>
    <row r="15500" customFormat="1" customHeight="1"/>
    <row r="15501" customFormat="1" customHeight="1"/>
    <row r="15502" customFormat="1" customHeight="1"/>
    <row r="15503" customFormat="1" customHeight="1"/>
    <row r="15504" customFormat="1" customHeight="1"/>
    <row r="15505" customFormat="1" customHeight="1"/>
    <row r="15506" customFormat="1" customHeight="1"/>
    <row r="15507" customFormat="1" customHeight="1"/>
    <row r="15508" customFormat="1" customHeight="1"/>
    <row r="15509" customFormat="1" customHeight="1"/>
    <row r="15510" customFormat="1" customHeight="1"/>
    <row r="15511" customFormat="1" customHeight="1"/>
    <row r="15512" customFormat="1" customHeight="1"/>
    <row r="15513" customFormat="1" customHeight="1"/>
    <row r="15514" customFormat="1" customHeight="1"/>
    <row r="15515" customFormat="1" customHeight="1"/>
    <row r="15516" customFormat="1" customHeight="1"/>
    <row r="15517" customFormat="1" customHeight="1"/>
    <row r="15518" customFormat="1" customHeight="1"/>
    <row r="15519" customFormat="1" customHeight="1"/>
    <row r="15520" customFormat="1" customHeight="1"/>
    <row r="15521" customFormat="1" customHeight="1"/>
    <row r="15522" customFormat="1" customHeight="1"/>
    <row r="15523" customFormat="1" customHeight="1"/>
    <row r="15524" customFormat="1" customHeight="1"/>
    <row r="15525" customFormat="1" customHeight="1"/>
    <row r="15526" customFormat="1" customHeight="1"/>
    <row r="15527" customFormat="1" customHeight="1"/>
    <row r="15528" customFormat="1" customHeight="1"/>
    <row r="15529" customFormat="1" customHeight="1"/>
    <row r="15530" customFormat="1" customHeight="1"/>
    <row r="15531" customFormat="1" customHeight="1"/>
    <row r="15532" customFormat="1" customHeight="1"/>
    <row r="15533" customFormat="1" customHeight="1"/>
    <row r="15534" customFormat="1" customHeight="1"/>
    <row r="15535" customFormat="1" customHeight="1"/>
    <row r="15536" customFormat="1" customHeight="1"/>
    <row r="15537" customFormat="1" customHeight="1"/>
    <row r="15538" customFormat="1" customHeight="1"/>
    <row r="15539" customFormat="1" customHeight="1"/>
    <row r="15540" customFormat="1" customHeight="1"/>
    <row r="15541" customFormat="1" customHeight="1"/>
    <row r="15542" customFormat="1" customHeight="1"/>
    <row r="15543" customFormat="1" customHeight="1"/>
    <row r="15544" customFormat="1" customHeight="1"/>
    <row r="15545" customFormat="1" customHeight="1"/>
    <row r="15546" customFormat="1" customHeight="1"/>
    <row r="15547" customFormat="1" customHeight="1"/>
    <row r="15548" customFormat="1" customHeight="1"/>
    <row r="15549" customFormat="1" customHeight="1"/>
    <row r="15550" customFormat="1" customHeight="1"/>
    <row r="15551" customFormat="1" customHeight="1"/>
    <row r="15552" customFormat="1" customHeight="1"/>
    <row r="15553" customFormat="1" customHeight="1"/>
    <row r="15554" customFormat="1" customHeight="1"/>
    <row r="15555" customFormat="1" customHeight="1"/>
    <row r="15556" customFormat="1" customHeight="1"/>
    <row r="15557" customFormat="1" customHeight="1"/>
    <row r="15558" customFormat="1" customHeight="1"/>
    <row r="15559" customFormat="1" customHeight="1"/>
    <row r="15560" customFormat="1" customHeight="1"/>
    <row r="15561" customFormat="1" customHeight="1"/>
    <row r="15562" customFormat="1" customHeight="1"/>
    <row r="15563" customFormat="1" customHeight="1"/>
    <row r="15564" customFormat="1" customHeight="1"/>
    <row r="15565" customFormat="1" customHeight="1"/>
    <row r="15566" customFormat="1" customHeight="1"/>
    <row r="15567" customFormat="1" customHeight="1"/>
    <row r="15568" customFormat="1" customHeight="1"/>
    <row r="15569" customFormat="1" customHeight="1"/>
    <row r="15570" customFormat="1" customHeight="1"/>
    <row r="15571" customFormat="1" customHeight="1"/>
    <row r="15572" customFormat="1" customHeight="1"/>
    <row r="15573" customFormat="1" customHeight="1"/>
    <row r="15574" customFormat="1" customHeight="1"/>
    <row r="15575" customFormat="1" customHeight="1"/>
    <row r="15576" customFormat="1" customHeight="1"/>
    <row r="15577" customFormat="1" customHeight="1"/>
    <row r="15578" customFormat="1" customHeight="1"/>
    <row r="15579" customFormat="1" customHeight="1"/>
    <row r="15580" customFormat="1" customHeight="1"/>
    <row r="15581" customFormat="1" customHeight="1"/>
    <row r="15582" customFormat="1" customHeight="1"/>
    <row r="15583" customFormat="1" customHeight="1"/>
    <row r="15584" customFormat="1" customHeight="1"/>
    <row r="15585" customFormat="1" customHeight="1"/>
    <row r="15586" customFormat="1" customHeight="1"/>
    <row r="15587" customFormat="1" customHeight="1"/>
    <row r="15588" customFormat="1" customHeight="1"/>
    <row r="15589" customFormat="1" customHeight="1"/>
    <row r="15590" customFormat="1" customHeight="1"/>
    <row r="15591" customFormat="1" customHeight="1"/>
    <row r="15592" customFormat="1" customHeight="1"/>
    <row r="15593" customFormat="1" customHeight="1"/>
    <row r="15594" customFormat="1" customHeight="1"/>
    <row r="15595" customFormat="1" customHeight="1"/>
    <row r="15596" customFormat="1" customHeight="1"/>
    <row r="15597" customFormat="1" customHeight="1"/>
    <row r="15598" customFormat="1" customHeight="1"/>
    <row r="15599" customFormat="1" customHeight="1"/>
    <row r="15600" customFormat="1" customHeight="1"/>
    <row r="15601" customFormat="1" customHeight="1"/>
    <row r="15602" customFormat="1" customHeight="1"/>
    <row r="15603" customFormat="1" customHeight="1"/>
    <row r="15604" customFormat="1" customHeight="1"/>
    <row r="15605" customFormat="1" customHeight="1"/>
    <row r="15606" customFormat="1" customHeight="1"/>
    <row r="15607" customFormat="1" customHeight="1"/>
    <row r="15608" customFormat="1" customHeight="1"/>
    <row r="15609" customFormat="1" customHeight="1"/>
    <row r="15610" customFormat="1" customHeight="1"/>
    <row r="15611" customFormat="1" customHeight="1"/>
    <row r="15612" customFormat="1" customHeight="1"/>
    <row r="15613" customFormat="1" customHeight="1"/>
    <row r="15614" customFormat="1" customHeight="1"/>
    <row r="15615" customFormat="1" customHeight="1"/>
    <row r="15616" customFormat="1" customHeight="1"/>
    <row r="15617" customFormat="1" customHeight="1"/>
    <row r="15618" customFormat="1" customHeight="1"/>
    <row r="15619" customFormat="1" customHeight="1"/>
    <row r="15620" customFormat="1" customHeight="1"/>
    <row r="15621" customFormat="1" customHeight="1"/>
    <row r="15622" customFormat="1" customHeight="1"/>
    <row r="15623" customFormat="1" customHeight="1"/>
    <row r="15624" customFormat="1" customHeight="1"/>
    <row r="15625" customFormat="1" customHeight="1"/>
    <row r="15626" customFormat="1" customHeight="1"/>
    <row r="15627" customFormat="1" customHeight="1"/>
    <row r="15628" customFormat="1" customHeight="1"/>
    <row r="15629" customFormat="1" customHeight="1"/>
    <row r="15630" customFormat="1" customHeight="1"/>
    <row r="15631" customFormat="1" customHeight="1"/>
    <row r="15632" customFormat="1" customHeight="1"/>
    <row r="15633" customFormat="1" customHeight="1"/>
    <row r="15634" customFormat="1" customHeight="1"/>
    <row r="15635" customFormat="1" customHeight="1"/>
    <row r="15636" customFormat="1" customHeight="1"/>
    <row r="15637" customFormat="1" customHeight="1"/>
    <row r="15638" customFormat="1" customHeight="1"/>
    <row r="15639" customFormat="1" customHeight="1"/>
    <row r="15640" customFormat="1" customHeight="1"/>
    <row r="15641" customFormat="1" customHeight="1"/>
    <row r="15642" customFormat="1" customHeight="1"/>
    <row r="15643" customFormat="1" customHeight="1"/>
    <row r="15644" customFormat="1" customHeight="1"/>
    <row r="15645" customFormat="1" customHeight="1"/>
    <row r="15646" customFormat="1" customHeight="1"/>
    <row r="15647" customFormat="1" customHeight="1"/>
    <row r="15648" customFormat="1" customHeight="1"/>
    <row r="15649" customFormat="1" customHeight="1"/>
    <row r="15650" customFormat="1" customHeight="1"/>
    <row r="15651" customFormat="1" customHeight="1"/>
    <row r="15652" customFormat="1" customHeight="1"/>
    <row r="15653" customFormat="1" customHeight="1"/>
    <row r="15654" customFormat="1" customHeight="1"/>
    <row r="15655" customFormat="1" customHeight="1"/>
    <row r="15656" customFormat="1" customHeight="1"/>
    <row r="15657" customFormat="1" customHeight="1"/>
    <row r="15658" customFormat="1" customHeight="1"/>
    <row r="15659" customFormat="1" customHeight="1"/>
    <row r="15660" customFormat="1" customHeight="1"/>
    <row r="15661" customFormat="1" customHeight="1"/>
    <row r="15662" customFormat="1" customHeight="1"/>
    <row r="15663" customFormat="1" customHeight="1"/>
    <row r="15664" customFormat="1" customHeight="1"/>
    <row r="15665" customFormat="1" customHeight="1"/>
    <row r="15666" customFormat="1" customHeight="1"/>
    <row r="15667" customFormat="1" customHeight="1"/>
    <row r="15668" customFormat="1" customHeight="1"/>
    <row r="15669" customFormat="1" customHeight="1"/>
    <row r="15670" customFormat="1" customHeight="1"/>
    <row r="15671" customFormat="1" customHeight="1"/>
    <row r="15672" customFormat="1" customHeight="1"/>
    <row r="15673" customFormat="1" customHeight="1"/>
    <row r="15674" customFormat="1" customHeight="1"/>
    <row r="15675" customFormat="1" customHeight="1"/>
    <row r="15676" customFormat="1" customHeight="1"/>
    <row r="15677" customFormat="1" customHeight="1"/>
    <row r="15678" customFormat="1" customHeight="1"/>
    <row r="15679" customFormat="1" customHeight="1"/>
    <row r="15680" customFormat="1" customHeight="1"/>
    <row r="15681" customFormat="1" customHeight="1"/>
    <row r="15682" customFormat="1" customHeight="1"/>
    <row r="15683" customFormat="1" customHeight="1"/>
    <row r="15684" customFormat="1" customHeight="1"/>
    <row r="15685" customFormat="1" customHeight="1"/>
    <row r="15686" customFormat="1" customHeight="1"/>
    <row r="15687" customFormat="1" customHeight="1"/>
    <row r="15688" customFormat="1" customHeight="1"/>
    <row r="15689" customFormat="1" customHeight="1"/>
    <row r="15690" customFormat="1" customHeight="1"/>
    <row r="15691" customFormat="1" customHeight="1"/>
    <row r="15692" customFormat="1" customHeight="1"/>
    <row r="15693" customFormat="1" customHeight="1"/>
    <row r="15694" customFormat="1" customHeight="1"/>
    <row r="15695" customFormat="1" customHeight="1"/>
    <row r="15696" customFormat="1" customHeight="1"/>
    <row r="15697" customFormat="1" customHeight="1"/>
    <row r="15698" customFormat="1" customHeight="1"/>
    <row r="15699" customFormat="1" customHeight="1"/>
    <row r="15700" customFormat="1" customHeight="1"/>
    <row r="15701" customFormat="1" customHeight="1"/>
    <row r="15702" customFormat="1" customHeight="1"/>
    <row r="15703" customFormat="1" customHeight="1"/>
    <row r="15704" customFormat="1" customHeight="1"/>
    <row r="15705" customFormat="1" customHeight="1"/>
    <row r="15706" customFormat="1" customHeight="1"/>
    <row r="15707" customFormat="1" customHeight="1"/>
    <row r="15708" customFormat="1" customHeight="1"/>
    <row r="15709" customFormat="1" customHeight="1"/>
    <row r="15710" customFormat="1" customHeight="1"/>
    <row r="15711" customFormat="1" customHeight="1"/>
    <row r="15712" customFormat="1" customHeight="1"/>
    <row r="15713" customFormat="1" customHeight="1"/>
    <row r="15714" customFormat="1" customHeight="1"/>
    <row r="15715" customFormat="1" customHeight="1"/>
    <row r="15716" customFormat="1" customHeight="1"/>
    <row r="15717" customFormat="1" customHeight="1"/>
    <row r="15718" customFormat="1" customHeight="1"/>
    <row r="15719" customFormat="1" customHeight="1"/>
    <row r="15720" customFormat="1" customHeight="1"/>
    <row r="15721" customFormat="1" customHeight="1"/>
    <row r="15722" customFormat="1" customHeight="1"/>
    <row r="15723" customFormat="1" customHeight="1"/>
    <row r="15724" customFormat="1" customHeight="1"/>
    <row r="15725" customFormat="1" customHeight="1"/>
    <row r="15726" customFormat="1" customHeight="1"/>
    <row r="15727" customFormat="1" customHeight="1"/>
    <row r="15728" customFormat="1" customHeight="1"/>
    <row r="15729" customFormat="1" customHeight="1"/>
    <row r="15730" customFormat="1" customHeight="1"/>
    <row r="15731" customFormat="1" customHeight="1"/>
    <row r="15732" customFormat="1" customHeight="1"/>
    <row r="15733" customFormat="1" customHeight="1"/>
    <row r="15734" customFormat="1" customHeight="1"/>
    <row r="15735" customFormat="1" customHeight="1"/>
    <row r="15736" customFormat="1" customHeight="1"/>
    <row r="15737" customFormat="1" customHeight="1"/>
    <row r="15738" customFormat="1" customHeight="1"/>
    <row r="15739" customFormat="1" customHeight="1"/>
    <row r="15740" customFormat="1" customHeight="1"/>
    <row r="15741" customFormat="1" customHeight="1"/>
    <row r="15742" customFormat="1" customHeight="1"/>
    <row r="15743" customFormat="1" customHeight="1"/>
    <row r="15744" customFormat="1" customHeight="1"/>
    <row r="15745" customFormat="1" customHeight="1"/>
    <row r="15746" customFormat="1" customHeight="1"/>
    <row r="15747" customFormat="1" customHeight="1"/>
    <row r="15748" customFormat="1" customHeight="1"/>
    <row r="15749" customFormat="1" customHeight="1"/>
    <row r="15750" customFormat="1" customHeight="1"/>
    <row r="15751" customFormat="1" customHeight="1"/>
    <row r="15752" customFormat="1" customHeight="1"/>
    <row r="15753" customFormat="1" customHeight="1"/>
    <row r="15754" customFormat="1" customHeight="1"/>
    <row r="15755" customFormat="1" customHeight="1"/>
    <row r="15756" customFormat="1" customHeight="1"/>
    <row r="15757" customFormat="1" customHeight="1"/>
    <row r="15758" customFormat="1" customHeight="1"/>
    <row r="15759" customFormat="1" customHeight="1"/>
    <row r="15760" customFormat="1" customHeight="1"/>
    <row r="15761" customFormat="1" customHeight="1"/>
    <row r="15762" customFormat="1" customHeight="1"/>
    <row r="15763" customFormat="1" customHeight="1"/>
    <row r="15764" customFormat="1" customHeight="1"/>
    <row r="15765" customFormat="1" customHeight="1"/>
    <row r="15766" customFormat="1" customHeight="1"/>
    <row r="15767" customFormat="1" customHeight="1"/>
    <row r="15768" customFormat="1" customHeight="1"/>
    <row r="15769" customFormat="1" customHeight="1"/>
    <row r="15770" customFormat="1" customHeight="1"/>
    <row r="15771" customFormat="1" customHeight="1"/>
    <row r="15772" customFormat="1" customHeight="1"/>
    <row r="15773" customFormat="1" customHeight="1"/>
    <row r="15774" customFormat="1" customHeight="1"/>
    <row r="15775" customFormat="1" customHeight="1"/>
    <row r="15776" customFormat="1" customHeight="1"/>
    <row r="15777" customFormat="1" customHeight="1"/>
    <row r="15778" customFormat="1" customHeight="1"/>
    <row r="15779" customFormat="1" customHeight="1"/>
    <row r="15780" customFormat="1" customHeight="1"/>
    <row r="15781" customFormat="1" customHeight="1"/>
    <row r="15782" customFormat="1" customHeight="1"/>
    <row r="15783" customFormat="1" customHeight="1"/>
    <row r="15784" customFormat="1" customHeight="1"/>
    <row r="15785" customFormat="1" customHeight="1"/>
    <row r="15786" customFormat="1" customHeight="1"/>
    <row r="15787" customFormat="1" customHeight="1"/>
    <row r="15788" customFormat="1" customHeight="1"/>
    <row r="15789" customFormat="1" customHeight="1"/>
    <row r="15790" customFormat="1" customHeight="1"/>
    <row r="15791" customFormat="1" customHeight="1"/>
    <row r="15792" customFormat="1" customHeight="1"/>
    <row r="15793" customFormat="1" customHeight="1"/>
    <row r="15794" customFormat="1" customHeight="1"/>
    <row r="15795" customFormat="1" customHeight="1"/>
    <row r="15796" customFormat="1" customHeight="1"/>
    <row r="15797" customFormat="1" customHeight="1"/>
    <row r="15798" customFormat="1" customHeight="1"/>
    <row r="15799" customFormat="1" customHeight="1"/>
    <row r="15800" customFormat="1" customHeight="1"/>
    <row r="15801" customFormat="1" customHeight="1"/>
    <row r="15802" customFormat="1" customHeight="1"/>
    <row r="15803" customFormat="1" customHeight="1"/>
    <row r="15804" customFormat="1" customHeight="1"/>
    <row r="15805" customFormat="1" customHeight="1"/>
    <row r="15806" customFormat="1" customHeight="1"/>
    <row r="15807" customFormat="1" customHeight="1"/>
    <row r="15808" customFormat="1" customHeight="1"/>
    <row r="15809" customFormat="1" customHeight="1"/>
    <row r="15810" customFormat="1" customHeight="1"/>
    <row r="15811" customFormat="1" customHeight="1"/>
    <row r="15812" customFormat="1" customHeight="1"/>
    <row r="15813" customFormat="1" customHeight="1"/>
    <row r="15814" customFormat="1" customHeight="1"/>
    <row r="15815" customFormat="1" customHeight="1"/>
    <row r="15816" customFormat="1" customHeight="1"/>
    <row r="15817" customFormat="1" customHeight="1"/>
    <row r="15818" customFormat="1" customHeight="1"/>
    <row r="15819" customFormat="1" customHeight="1"/>
    <row r="15820" customFormat="1" customHeight="1"/>
    <row r="15821" customFormat="1" customHeight="1"/>
    <row r="15822" customFormat="1" customHeight="1"/>
    <row r="15823" customFormat="1" customHeight="1"/>
    <row r="15824" customFormat="1" customHeight="1"/>
    <row r="15825" customFormat="1" customHeight="1"/>
    <row r="15826" customFormat="1" customHeight="1"/>
    <row r="15827" customFormat="1" customHeight="1"/>
    <row r="15828" customFormat="1" customHeight="1"/>
    <row r="15829" customFormat="1" customHeight="1"/>
    <row r="15830" customFormat="1" customHeight="1"/>
    <row r="15831" customFormat="1" customHeight="1"/>
    <row r="15832" customFormat="1" customHeight="1"/>
    <row r="15833" customFormat="1" customHeight="1"/>
    <row r="15834" customFormat="1" customHeight="1"/>
    <row r="15835" customFormat="1" customHeight="1"/>
    <row r="15836" customFormat="1" customHeight="1"/>
    <row r="15837" customFormat="1" customHeight="1"/>
    <row r="15838" customFormat="1" customHeight="1"/>
    <row r="15839" customFormat="1" customHeight="1"/>
    <row r="15840" customFormat="1" customHeight="1"/>
    <row r="15841" customFormat="1" customHeight="1"/>
    <row r="15842" customFormat="1" customHeight="1"/>
    <row r="15843" customFormat="1" customHeight="1"/>
    <row r="15844" customFormat="1" customHeight="1"/>
    <row r="15845" customFormat="1" customHeight="1"/>
    <row r="15846" customFormat="1" customHeight="1"/>
    <row r="15847" customFormat="1" customHeight="1"/>
    <row r="15848" customFormat="1" customHeight="1"/>
    <row r="15849" customFormat="1" customHeight="1"/>
    <row r="15850" customFormat="1" customHeight="1"/>
    <row r="15851" customFormat="1" customHeight="1"/>
    <row r="15852" customFormat="1" customHeight="1"/>
    <row r="15853" customFormat="1" customHeight="1"/>
    <row r="15854" customFormat="1" customHeight="1"/>
    <row r="15855" customFormat="1" customHeight="1"/>
    <row r="15856" customFormat="1" customHeight="1"/>
    <row r="15857" customFormat="1" customHeight="1"/>
    <row r="15858" customFormat="1" customHeight="1"/>
    <row r="15859" customFormat="1" customHeight="1"/>
    <row r="15860" customFormat="1" customHeight="1"/>
    <row r="15861" customFormat="1" customHeight="1"/>
    <row r="15862" customFormat="1" customHeight="1"/>
    <row r="15863" customFormat="1" customHeight="1"/>
    <row r="15864" customFormat="1" customHeight="1"/>
    <row r="15865" customFormat="1" customHeight="1"/>
    <row r="15866" customFormat="1" customHeight="1"/>
    <row r="15867" customFormat="1" customHeight="1"/>
    <row r="15868" customFormat="1" customHeight="1"/>
    <row r="15869" customFormat="1" customHeight="1"/>
    <row r="15870" customFormat="1" customHeight="1"/>
    <row r="15871" customFormat="1" customHeight="1"/>
    <row r="15872" customFormat="1" customHeight="1"/>
    <row r="15873" customFormat="1" customHeight="1"/>
    <row r="15874" customFormat="1" customHeight="1"/>
    <row r="15875" customFormat="1" customHeight="1"/>
    <row r="15876" customFormat="1" customHeight="1"/>
    <row r="15877" customFormat="1" customHeight="1"/>
    <row r="15878" customFormat="1" customHeight="1"/>
    <row r="15879" customFormat="1" customHeight="1"/>
    <row r="15880" customFormat="1" customHeight="1"/>
    <row r="15881" customFormat="1" customHeight="1"/>
    <row r="15882" customFormat="1" customHeight="1"/>
    <row r="15883" customFormat="1" customHeight="1"/>
    <row r="15884" customFormat="1" customHeight="1"/>
    <row r="15885" customFormat="1" customHeight="1"/>
    <row r="15886" customFormat="1" customHeight="1"/>
    <row r="15887" customFormat="1" customHeight="1"/>
    <row r="15888" customFormat="1" customHeight="1"/>
    <row r="15889" customFormat="1" customHeight="1"/>
    <row r="15890" customFormat="1" customHeight="1"/>
    <row r="15891" customFormat="1" customHeight="1"/>
    <row r="15892" customFormat="1" customHeight="1"/>
    <row r="15893" customFormat="1" customHeight="1"/>
    <row r="15894" customFormat="1" customHeight="1"/>
    <row r="15895" customFormat="1" customHeight="1"/>
    <row r="15896" customFormat="1" customHeight="1"/>
    <row r="15897" customFormat="1" customHeight="1"/>
    <row r="15898" customFormat="1" customHeight="1"/>
    <row r="15899" customFormat="1" customHeight="1"/>
    <row r="15900" customFormat="1" customHeight="1"/>
    <row r="15901" customFormat="1" customHeight="1"/>
    <row r="15902" customFormat="1" customHeight="1"/>
    <row r="15903" customFormat="1" customHeight="1"/>
    <row r="15904" customFormat="1" customHeight="1"/>
    <row r="15905" customFormat="1" customHeight="1"/>
    <row r="15906" customFormat="1" customHeight="1"/>
    <row r="15907" customFormat="1" customHeight="1"/>
    <row r="15908" customFormat="1" customHeight="1"/>
    <row r="15909" customFormat="1" customHeight="1"/>
    <row r="15910" customFormat="1" customHeight="1"/>
    <row r="15911" customFormat="1" customHeight="1"/>
    <row r="15912" customFormat="1" customHeight="1"/>
    <row r="15913" customFormat="1" customHeight="1"/>
    <row r="15914" customFormat="1" customHeight="1"/>
    <row r="15915" customFormat="1" customHeight="1"/>
    <row r="15916" customFormat="1" customHeight="1"/>
    <row r="15917" customFormat="1" customHeight="1"/>
    <row r="15918" customFormat="1" customHeight="1"/>
    <row r="15919" customFormat="1" customHeight="1"/>
    <row r="15920" customFormat="1" customHeight="1"/>
    <row r="15921" customFormat="1" customHeight="1"/>
    <row r="15922" customFormat="1" customHeight="1"/>
    <row r="15923" customFormat="1" customHeight="1"/>
    <row r="15924" customFormat="1" customHeight="1"/>
    <row r="15925" customFormat="1" customHeight="1"/>
    <row r="15926" customFormat="1" customHeight="1"/>
    <row r="15927" customFormat="1" customHeight="1"/>
    <row r="15928" customFormat="1" customHeight="1"/>
    <row r="15929" customFormat="1" customHeight="1"/>
    <row r="15930" customFormat="1" customHeight="1"/>
    <row r="15931" customFormat="1" customHeight="1"/>
    <row r="15932" customFormat="1" customHeight="1"/>
    <row r="15933" customFormat="1" customHeight="1"/>
    <row r="15934" customFormat="1" customHeight="1"/>
    <row r="15935" customFormat="1" customHeight="1"/>
    <row r="15936" customFormat="1" customHeight="1"/>
    <row r="15937" customFormat="1" customHeight="1"/>
    <row r="15938" customFormat="1" customHeight="1"/>
    <row r="15939" customFormat="1" customHeight="1"/>
    <row r="15940" customFormat="1" customHeight="1"/>
    <row r="15941" customFormat="1" customHeight="1"/>
    <row r="15942" customFormat="1" customHeight="1"/>
    <row r="15943" customFormat="1" customHeight="1"/>
    <row r="15944" customFormat="1" customHeight="1"/>
    <row r="15945" customFormat="1" customHeight="1"/>
    <row r="15946" customFormat="1" customHeight="1"/>
    <row r="15947" customFormat="1" customHeight="1"/>
    <row r="15948" customFormat="1" customHeight="1"/>
    <row r="15949" customFormat="1" customHeight="1"/>
    <row r="15950" customFormat="1" customHeight="1"/>
    <row r="15951" customFormat="1" customHeight="1"/>
    <row r="15952" customFormat="1" customHeight="1"/>
    <row r="15953" customFormat="1" customHeight="1"/>
    <row r="15954" customFormat="1" customHeight="1"/>
    <row r="15955" customFormat="1" customHeight="1"/>
    <row r="15956" customFormat="1" customHeight="1"/>
    <row r="15957" customFormat="1" customHeight="1"/>
    <row r="15958" customFormat="1" customHeight="1"/>
    <row r="15959" customFormat="1" customHeight="1"/>
    <row r="15960" customFormat="1" customHeight="1"/>
    <row r="15961" customFormat="1" customHeight="1"/>
    <row r="15962" customFormat="1" customHeight="1"/>
    <row r="15963" customFormat="1" customHeight="1"/>
    <row r="15964" customFormat="1" customHeight="1"/>
    <row r="15965" customFormat="1" customHeight="1"/>
    <row r="15966" customFormat="1" customHeight="1"/>
    <row r="15967" customFormat="1" customHeight="1"/>
    <row r="15968" customFormat="1" customHeight="1"/>
    <row r="15969" customFormat="1" customHeight="1"/>
    <row r="15970" customFormat="1" customHeight="1"/>
    <row r="15971" customFormat="1" customHeight="1"/>
    <row r="15972" customFormat="1" customHeight="1"/>
    <row r="15973" customFormat="1" customHeight="1"/>
    <row r="15974" customFormat="1" customHeight="1"/>
    <row r="15975" customFormat="1" customHeight="1"/>
    <row r="15976" customFormat="1" customHeight="1"/>
    <row r="15977" customFormat="1" customHeight="1"/>
    <row r="15978" customFormat="1" customHeight="1"/>
    <row r="15979" customFormat="1" customHeight="1"/>
    <row r="15980" customFormat="1" customHeight="1"/>
    <row r="15981" customFormat="1" customHeight="1"/>
    <row r="15982" customFormat="1" customHeight="1"/>
    <row r="15983" customFormat="1" customHeight="1"/>
    <row r="15984" customFormat="1" customHeight="1"/>
    <row r="15985" customFormat="1" customHeight="1"/>
    <row r="15986" customFormat="1" customHeight="1"/>
    <row r="15987" customFormat="1" customHeight="1"/>
    <row r="15988" customFormat="1" customHeight="1"/>
    <row r="15989" customFormat="1" customHeight="1"/>
    <row r="15990" customFormat="1" customHeight="1"/>
    <row r="15991" customFormat="1" customHeight="1"/>
    <row r="15992" customFormat="1" customHeight="1"/>
    <row r="15993" customFormat="1" customHeight="1"/>
    <row r="15994" customFormat="1" customHeight="1"/>
    <row r="15995" customFormat="1" customHeight="1"/>
    <row r="15996" customFormat="1" customHeight="1"/>
    <row r="15997" customFormat="1" customHeight="1"/>
    <row r="15998" customFormat="1" customHeight="1"/>
    <row r="15999" customFormat="1" customHeight="1"/>
    <row r="16000" customFormat="1" customHeight="1"/>
    <row r="16001" customFormat="1" customHeight="1"/>
    <row r="16002" customFormat="1" customHeight="1"/>
    <row r="16003" customFormat="1" customHeight="1"/>
    <row r="16004" customFormat="1" customHeight="1"/>
    <row r="16005" customFormat="1" customHeight="1"/>
    <row r="16006" customFormat="1" customHeight="1"/>
    <row r="16007" customFormat="1" customHeight="1"/>
    <row r="16008" customFormat="1" customHeight="1"/>
    <row r="16009" customFormat="1" customHeight="1"/>
    <row r="16010" customFormat="1" customHeight="1"/>
    <row r="16011" customFormat="1" customHeight="1"/>
    <row r="16012" customFormat="1" customHeight="1"/>
    <row r="16013" customFormat="1" customHeight="1"/>
    <row r="16014" customFormat="1" customHeight="1"/>
    <row r="16015" customFormat="1" customHeight="1"/>
    <row r="16016" customFormat="1" customHeight="1"/>
    <row r="16017" customFormat="1" customHeight="1"/>
    <row r="16018" customFormat="1" customHeight="1"/>
    <row r="16019" customFormat="1" customHeight="1"/>
    <row r="16020" customFormat="1" customHeight="1"/>
    <row r="16021" customFormat="1" customHeight="1"/>
    <row r="16022" customFormat="1" customHeight="1"/>
    <row r="16023" customFormat="1" customHeight="1"/>
    <row r="16024" customFormat="1" customHeight="1"/>
    <row r="16025" customFormat="1" customHeight="1"/>
    <row r="16026" customFormat="1" customHeight="1"/>
    <row r="16027" customFormat="1" customHeight="1"/>
    <row r="16028" customFormat="1" customHeight="1"/>
    <row r="16029" customFormat="1" customHeight="1"/>
    <row r="16030" customFormat="1" customHeight="1"/>
    <row r="16031" customFormat="1" customHeight="1"/>
    <row r="16032" customFormat="1" customHeight="1"/>
    <row r="16033" customFormat="1" customHeight="1"/>
    <row r="16034" customFormat="1" customHeight="1"/>
    <row r="16035" customFormat="1" customHeight="1"/>
    <row r="16036" customFormat="1" customHeight="1"/>
    <row r="16037" customFormat="1" customHeight="1"/>
    <row r="16038" customFormat="1" customHeight="1"/>
    <row r="16039" customFormat="1" customHeight="1"/>
    <row r="16040" customFormat="1" customHeight="1"/>
    <row r="16041" customFormat="1" customHeight="1"/>
    <row r="16042" customFormat="1" customHeight="1"/>
    <row r="16043" customFormat="1" customHeight="1"/>
    <row r="16044" customFormat="1" customHeight="1"/>
    <row r="16045" customFormat="1" customHeight="1"/>
    <row r="16046" customFormat="1" customHeight="1"/>
    <row r="16047" customFormat="1" customHeight="1"/>
    <row r="16048" customFormat="1" customHeight="1"/>
    <row r="16049" customFormat="1" customHeight="1"/>
    <row r="16050" customFormat="1" customHeight="1"/>
    <row r="16051" customFormat="1" customHeight="1"/>
    <row r="16052" customFormat="1" customHeight="1"/>
    <row r="16053" customFormat="1" customHeight="1"/>
    <row r="16054" customFormat="1" customHeight="1"/>
    <row r="16055" customFormat="1" customHeight="1"/>
    <row r="16056" customFormat="1" customHeight="1"/>
    <row r="16057" customFormat="1" customHeight="1"/>
    <row r="16058" customFormat="1" customHeight="1"/>
    <row r="16059" customFormat="1" customHeight="1"/>
    <row r="16060" customFormat="1" customHeight="1"/>
    <row r="16061" customFormat="1" customHeight="1"/>
    <row r="16062" customFormat="1" customHeight="1"/>
    <row r="16063" customFormat="1" customHeight="1"/>
    <row r="16064" customFormat="1" customHeight="1"/>
    <row r="16065" customFormat="1" customHeight="1"/>
    <row r="16066" customFormat="1" customHeight="1"/>
    <row r="16067" customFormat="1" customHeight="1"/>
    <row r="16068" customFormat="1" customHeight="1"/>
    <row r="16069" customFormat="1" customHeight="1"/>
    <row r="16070" customFormat="1" customHeight="1"/>
    <row r="16071" customFormat="1" customHeight="1"/>
    <row r="16072" customFormat="1" customHeight="1"/>
    <row r="16073" customFormat="1" customHeight="1"/>
    <row r="16074" customFormat="1" customHeight="1"/>
    <row r="16075" customFormat="1" customHeight="1"/>
    <row r="16076" customFormat="1" customHeight="1"/>
    <row r="16077" customFormat="1" customHeight="1"/>
    <row r="16078" customFormat="1" customHeight="1"/>
    <row r="16079" customFormat="1" customHeight="1"/>
    <row r="16080" customFormat="1" customHeight="1"/>
    <row r="16081" customFormat="1" customHeight="1"/>
    <row r="16082" customFormat="1" customHeight="1"/>
    <row r="16083" customFormat="1" customHeight="1"/>
    <row r="16084" customFormat="1" customHeight="1"/>
    <row r="16085" customFormat="1" customHeight="1"/>
    <row r="16086" customFormat="1" customHeight="1"/>
    <row r="16087" customFormat="1" customHeight="1"/>
    <row r="16088" customFormat="1" customHeight="1"/>
    <row r="16089" customFormat="1" customHeight="1"/>
    <row r="16090" customFormat="1" customHeight="1"/>
    <row r="16091" customFormat="1" customHeight="1"/>
    <row r="16092" customFormat="1" customHeight="1"/>
    <row r="16093" customFormat="1" customHeight="1"/>
    <row r="16094" customFormat="1" customHeight="1"/>
    <row r="16095" customFormat="1" customHeight="1"/>
    <row r="16096" customFormat="1" customHeight="1"/>
    <row r="16097" customFormat="1" customHeight="1"/>
    <row r="16098" customFormat="1" customHeight="1"/>
    <row r="16099" customFormat="1" customHeight="1"/>
    <row r="16100" customFormat="1" customHeight="1"/>
    <row r="16101" customFormat="1" customHeight="1"/>
    <row r="16102" customFormat="1" customHeight="1"/>
    <row r="16103" customFormat="1" customHeight="1"/>
    <row r="16104" customFormat="1" customHeight="1"/>
    <row r="16105" customFormat="1" customHeight="1"/>
    <row r="16106" customFormat="1" customHeight="1"/>
    <row r="16107" customFormat="1" customHeight="1"/>
    <row r="16108" customFormat="1" customHeight="1"/>
    <row r="16109" customFormat="1" customHeight="1"/>
    <row r="16110" customFormat="1" customHeight="1"/>
    <row r="16111" customFormat="1" customHeight="1"/>
    <row r="16112" customFormat="1" customHeight="1"/>
    <row r="16113" customFormat="1" customHeight="1"/>
    <row r="16114" customFormat="1" customHeight="1"/>
    <row r="16115" customFormat="1" customHeight="1"/>
    <row r="16116" customFormat="1" customHeight="1"/>
    <row r="16117" customFormat="1" customHeight="1"/>
    <row r="16118" customFormat="1" customHeight="1"/>
    <row r="16119" customFormat="1" customHeight="1"/>
    <row r="16120" customFormat="1" customHeight="1"/>
    <row r="16121" customFormat="1" customHeight="1"/>
    <row r="16122" customFormat="1" customHeight="1"/>
    <row r="16123" customFormat="1" customHeight="1"/>
    <row r="16124" customFormat="1" customHeight="1"/>
    <row r="16125" customFormat="1" customHeight="1"/>
    <row r="16126" customFormat="1" customHeight="1"/>
    <row r="16127" customFormat="1" customHeight="1"/>
    <row r="16128" customFormat="1" customHeight="1"/>
    <row r="16129" customFormat="1" customHeight="1"/>
    <row r="16130" customFormat="1" customHeight="1"/>
    <row r="16131" customFormat="1" customHeight="1"/>
    <row r="16132" customFormat="1" customHeight="1"/>
    <row r="16133" customFormat="1" customHeight="1"/>
    <row r="16134" customFormat="1" customHeight="1"/>
    <row r="16135" customFormat="1" customHeight="1"/>
    <row r="16136" customFormat="1" customHeight="1"/>
    <row r="16137" customFormat="1" customHeight="1"/>
    <row r="16138" customFormat="1" customHeight="1"/>
    <row r="16139" customFormat="1" customHeight="1"/>
    <row r="16140" customFormat="1" customHeight="1"/>
    <row r="16141" customFormat="1" customHeight="1"/>
    <row r="16142" customFormat="1" customHeight="1"/>
    <row r="16143" customFormat="1" customHeight="1"/>
    <row r="16144" customFormat="1" customHeight="1"/>
    <row r="16145" customFormat="1" customHeight="1"/>
    <row r="16146" customFormat="1" customHeight="1"/>
    <row r="16147" customFormat="1" customHeight="1"/>
    <row r="16148" customFormat="1" customHeight="1"/>
    <row r="16149" customFormat="1" customHeight="1"/>
    <row r="16150" customFormat="1" customHeight="1"/>
    <row r="16151" customFormat="1" customHeight="1"/>
    <row r="16152" customFormat="1" customHeight="1"/>
    <row r="16153" customFormat="1" customHeight="1"/>
    <row r="16154" customFormat="1" customHeight="1"/>
    <row r="16155" customFormat="1" customHeight="1"/>
    <row r="16156" customFormat="1" customHeight="1"/>
    <row r="16157" customFormat="1" customHeight="1"/>
    <row r="16158" customFormat="1" customHeight="1"/>
    <row r="16159" customFormat="1" customHeight="1"/>
    <row r="16160" customFormat="1" customHeight="1"/>
    <row r="16161" customFormat="1" customHeight="1"/>
    <row r="16162" customFormat="1" customHeight="1"/>
    <row r="16163" customFormat="1" customHeight="1"/>
    <row r="16164" customFormat="1" customHeight="1"/>
    <row r="16165" customFormat="1" customHeight="1"/>
    <row r="16166" customFormat="1" customHeight="1"/>
    <row r="16167" customFormat="1" customHeight="1"/>
    <row r="16168" customFormat="1" customHeight="1"/>
    <row r="16169" customFormat="1" customHeight="1"/>
    <row r="16170" customFormat="1" customHeight="1"/>
    <row r="16171" customFormat="1" customHeight="1"/>
    <row r="16172" customFormat="1" customHeight="1"/>
    <row r="16173" customFormat="1" customHeight="1"/>
    <row r="16174" customFormat="1" customHeight="1"/>
    <row r="16175" customFormat="1" customHeight="1"/>
    <row r="16176" customFormat="1" customHeight="1"/>
    <row r="16177" customFormat="1" customHeight="1"/>
    <row r="16178" customFormat="1" customHeight="1"/>
    <row r="16179" customFormat="1" customHeight="1"/>
    <row r="16180" customFormat="1" customHeight="1"/>
    <row r="16181" customFormat="1" customHeight="1"/>
    <row r="16182" customFormat="1" customHeight="1"/>
    <row r="16183" customFormat="1" customHeight="1"/>
    <row r="16184" customFormat="1" customHeight="1"/>
    <row r="16185" customFormat="1" customHeight="1"/>
    <row r="16186" customFormat="1" customHeight="1"/>
    <row r="16187" customFormat="1" customHeight="1"/>
    <row r="16188" customFormat="1" customHeight="1"/>
    <row r="16189" customFormat="1" customHeight="1"/>
    <row r="16190" customFormat="1" customHeight="1"/>
    <row r="16191" customFormat="1" customHeight="1"/>
    <row r="16192" customFormat="1" customHeight="1"/>
    <row r="16193" customFormat="1" customHeight="1"/>
    <row r="16194" customFormat="1" customHeight="1"/>
    <row r="16195" customFormat="1" customHeight="1"/>
    <row r="16196" customFormat="1" customHeight="1"/>
    <row r="16197" customFormat="1" customHeight="1"/>
    <row r="16198" customFormat="1" customHeight="1"/>
    <row r="16199" customFormat="1" customHeight="1"/>
    <row r="16200" customFormat="1" customHeight="1"/>
    <row r="16201" customFormat="1" customHeight="1"/>
    <row r="16202" customFormat="1" customHeight="1"/>
    <row r="16203" customFormat="1" customHeight="1"/>
    <row r="16204" customFormat="1" customHeight="1"/>
    <row r="16205" customFormat="1" customHeight="1"/>
    <row r="16206" customFormat="1" customHeight="1"/>
    <row r="16207" customFormat="1" customHeight="1"/>
    <row r="16208" customFormat="1" customHeight="1"/>
    <row r="16209" customFormat="1" customHeight="1"/>
    <row r="16210" customFormat="1" customHeight="1"/>
    <row r="16211" customFormat="1" customHeight="1"/>
    <row r="16212" customFormat="1" customHeight="1"/>
    <row r="16213" customFormat="1" customHeight="1"/>
    <row r="16214" customFormat="1" customHeight="1"/>
    <row r="16215" customFormat="1" customHeight="1"/>
    <row r="16216" customFormat="1" customHeight="1"/>
    <row r="16217" customFormat="1" customHeight="1"/>
    <row r="16218" customFormat="1" customHeight="1"/>
    <row r="16219" customFormat="1" customHeight="1"/>
    <row r="16220" customFormat="1" customHeight="1"/>
    <row r="16221" customFormat="1" customHeight="1"/>
    <row r="16222" customFormat="1" customHeight="1"/>
    <row r="16223" customFormat="1" customHeight="1"/>
    <row r="16224" customFormat="1" customHeight="1"/>
    <row r="16225" customFormat="1" customHeight="1"/>
    <row r="16226" customFormat="1" customHeight="1"/>
    <row r="16227" customFormat="1" customHeight="1"/>
    <row r="16228" customFormat="1" customHeight="1"/>
    <row r="16229" customFormat="1" customHeight="1"/>
    <row r="16230" customFormat="1" customHeight="1"/>
    <row r="16231" customFormat="1" customHeight="1"/>
    <row r="16232" customFormat="1" customHeight="1"/>
    <row r="16233" customFormat="1" customHeight="1"/>
    <row r="16234" customFormat="1" customHeight="1"/>
    <row r="16235" customFormat="1" customHeight="1"/>
    <row r="16236" customFormat="1" customHeight="1"/>
    <row r="16237" customFormat="1" customHeight="1"/>
    <row r="16238" customFormat="1" customHeight="1"/>
    <row r="16239" customFormat="1" customHeight="1"/>
    <row r="16240" customFormat="1" customHeight="1"/>
    <row r="16241" customFormat="1" customHeight="1"/>
    <row r="16242" customFormat="1" customHeight="1"/>
    <row r="16243" customFormat="1" customHeight="1"/>
    <row r="16244" customFormat="1" customHeight="1"/>
    <row r="16245" customFormat="1" customHeight="1"/>
    <row r="16246" customFormat="1" customHeight="1"/>
    <row r="16247" customFormat="1" customHeight="1"/>
    <row r="16248" customFormat="1" customHeight="1"/>
    <row r="16249" customFormat="1" customHeight="1"/>
    <row r="16250" customFormat="1" customHeight="1"/>
    <row r="16251" customFormat="1" customHeight="1"/>
    <row r="16252" customFormat="1" customHeight="1"/>
    <row r="16253" customFormat="1" customHeight="1"/>
    <row r="16254" customFormat="1" customHeight="1"/>
    <row r="16255" customFormat="1" customHeight="1"/>
    <row r="16256" customFormat="1" customHeight="1"/>
    <row r="16257" customFormat="1" customHeight="1"/>
    <row r="16258" customFormat="1" customHeight="1"/>
    <row r="16259" customFormat="1" customHeight="1"/>
    <row r="16260" customFormat="1" customHeight="1"/>
    <row r="16261" customFormat="1" customHeight="1"/>
    <row r="16262" customFormat="1" customHeight="1"/>
    <row r="16263" customFormat="1" customHeight="1"/>
    <row r="16264" customFormat="1" customHeight="1"/>
    <row r="16265" customFormat="1" customHeight="1"/>
    <row r="16266" customFormat="1" customHeight="1"/>
    <row r="16267" customFormat="1" customHeight="1"/>
    <row r="16268" customFormat="1" customHeight="1"/>
    <row r="16269" customFormat="1" customHeight="1"/>
    <row r="16270" customFormat="1" customHeight="1"/>
    <row r="16271" customFormat="1" customHeight="1"/>
    <row r="16272" customFormat="1" customHeight="1"/>
    <row r="16273" customFormat="1" customHeight="1"/>
    <row r="16274" customFormat="1" customHeight="1"/>
    <row r="16275" customFormat="1" customHeight="1"/>
    <row r="16276" customFormat="1" customHeight="1"/>
    <row r="16277" customFormat="1" customHeight="1"/>
    <row r="16278" customFormat="1" customHeight="1"/>
    <row r="16279" customFormat="1" customHeight="1"/>
    <row r="16280" customFormat="1" customHeight="1"/>
    <row r="16281" customFormat="1" customHeight="1"/>
    <row r="16282" customFormat="1" customHeight="1"/>
    <row r="16283" customFormat="1" customHeight="1"/>
    <row r="16284" customFormat="1" customHeight="1"/>
    <row r="16285" customFormat="1" customHeight="1"/>
    <row r="16286" customFormat="1" customHeight="1"/>
    <row r="16287" customFormat="1" customHeight="1"/>
    <row r="16288" customFormat="1" customHeight="1"/>
    <row r="16289" customFormat="1" customHeight="1"/>
    <row r="16290" customFormat="1" customHeight="1"/>
    <row r="16291" customFormat="1" customHeight="1"/>
    <row r="16292" customFormat="1" customHeight="1"/>
    <row r="16293" customFormat="1" customHeight="1"/>
    <row r="16294" customFormat="1" customHeight="1"/>
    <row r="16295" customFormat="1" customHeight="1"/>
    <row r="16296" customFormat="1" customHeight="1"/>
    <row r="16297" customFormat="1" customHeight="1"/>
    <row r="16298" customFormat="1" customHeight="1"/>
    <row r="16299" customFormat="1" customHeight="1"/>
    <row r="16300" customFormat="1" customHeight="1"/>
    <row r="16301" customFormat="1" customHeight="1"/>
    <row r="16302" customFormat="1" customHeight="1"/>
    <row r="16303" customFormat="1" customHeight="1"/>
    <row r="16304" customFormat="1" customHeight="1"/>
    <row r="16305" customFormat="1" customHeight="1"/>
    <row r="16306" customFormat="1" customHeight="1"/>
    <row r="16307" customFormat="1" customHeight="1"/>
    <row r="16308" customFormat="1" customHeight="1"/>
    <row r="16309" customFormat="1" customHeight="1"/>
    <row r="16310" customFormat="1" customHeight="1"/>
    <row r="16311" customFormat="1" customHeight="1"/>
    <row r="16312" customFormat="1" customHeight="1"/>
    <row r="16313" customFormat="1" customHeight="1"/>
    <row r="16314" customFormat="1" customHeight="1"/>
    <row r="16315" customFormat="1" customHeight="1"/>
    <row r="16316" customFormat="1" customHeight="1"/>
    <row r="16317" customFormat="1" customHeight="1"/>
    <row r="16318" customFormat="1" customHeight="1"/>
    <row r="16319" customFormat="1" customHeight="1"/>
    <row r="16320" customFormat="1" customHeight="1"/>
    <row r="16321" customFormat="1" customHeight="1"/>
    <row r="16322" customFormat="1" customHeight="1"/>
    <row r="16323" customFormat="1" customHeight="1"/>
    <row r="16324" customFormat="1" customHeight="1"/>
    <row r="16325" customFormat="1" customHeight="1"/>
    <row r="16326" customFormat="1" customHeight="1"/>
    <row r="16327" customFormat="1" customHeight="1"/>
    <row r="16328" customFormat="1" customHeight="1"/>
    <row r="16329" customFormat="1" customHeight="1"/>
    <row r="16330" customFormat="1" customHeight="1"/>
    <row r="16331" customFormat="1" customHeight="1"/>
    <row r="16332" customFormat="1" customHeight="1"/>
    <row r="16333" customFormat="1" customHeight="1"/>
    <row r="16334" customFormat="1" customHeight="1"/>
    <row r="16335" customFormat="1" customHeight="1"/>
    <row r="16336" customFormat="1" customHeight="1"/>
    <row r="16337" customFormat="1" customHeight="1"/>
    <row r="16338" customFormat="1" customHeight="1"/>
    <row r="16339" customFormat="1" customHeight="1"/>
    <row r="16340" customFormat="1" customHeight="1"/>
    <row r="16341" customFormat="1" customHeight="1"/>
    <row r="16342" customFormat="1" customHeight="1"/>
    <row r="16343" customFormat="1" customHeight="1"/>
    <row r="16344" customFormat="1" customHeight="1"/>
    <row r="16345" customFormat="1" customHeight="1"/>
    <row r="16346" customFormat="1" customHeight="1"/>
    <row r="16347" customFormat="1" customHeight="1"/>
    <row r="16348" customFormat="1" customHeight="1"/>
    <row r="16349" customFormat="1" customHeight="1"/>
    <row r="16350" customFormat="1" customHeight="1"/>
    <row r="16351" customFormat="1" customHeight="1"/>
    <row r="16352" customFormat="1" customHeight="1"/>
    <row r="16353" customFormat="1" customHeight="1"/>
    <row r="16354" customFormat="1" customHeight="1"/>
    <row r="16355" customFormat="1" customHeight="1"/>
    <row r="16356" customFormat="1" customHeight="1"/>
    <row r="16357" customFormat="1" customHeight="1"/>
    <row r="16358" customFormat="1" customHeight="1"/>
    <row r="16359" customFormat="1" customHeight="1"/>
    <row r="16360" customFormat="1" customHeight="1"/>
    <row r="16361" customFormat="1" customHeight="1"/>
    <row r="16362" customFormat="1" customHeight="1"/>
    <row r="16363" customFormat="1" customHeight="1"/>
    <row r="16364" customFormat="1" customHeight="1"/>
    <row r="16365" customFormat="1" customHeight="1"/>
    <row r="16366" customFormat="1" customHeight="1"/>
    <row r="16367" customFormat="1" customHeight="1"/>
    <row r="16368" customFormat="1" customHeight="1"/>
    <row r="16369" customFormat="1" customHeight="1"/>
    <row r="16370" customFormat="1" customHeight="1"/>
    <row r="16371" customFormat="1" customHeight="1"/>
    <row r="16372" customFormat="1" customHeight="1"/>
    <row r="16373" customFormat="1" customHeight="1"/>
    <row r="16374" customFormat="1" customHeight="1"/>
    <row r="16375" customFormat="1" customHeight="1"/>
    <row r="16376" customFormat="1" customHeight="1"/>
    <row r="16377" customFormat="1" customHeight="1"/>
    <row r="16378" customFormat="1" customHeight="1"/>
    <row r="16379" customFormat="1" customHeight="1"/>
    <row r="16380" customFormat="1" customHeight="1"/>
  </sheetData>
  <mergeCells count="2">
    <mergeCell ref="A2:B2"/>
    <mergeCell ref="A3:B3"/>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2"/>
  <sheetViews>
    <sheetView workbookViewId="0">
      <selection activeCell="A38" sqref="A38"/>
    </sheetView>
  </sheetViews>
  <sheetFormatPr defaultColWidth="9.125" defaultRowHeight="14.25" outlineLevelCol="1"/>
  <cols>
    <col min="1" max="1" width="42.6" style="1" customWidth="1"/>
    <col min="2" max="2" width="35.1" style="1" customWidth="1"/>
    <col min="3" max="225" width="9.125" style="1"/>
    <col min="226" max="16384" width="9.125" style="43"/>
  </cols>
  <sheetData>
    <row r="1" ht="13.5" spans="1:1">
      <c r="A1" s="119" t="s">
        <v>2101</v>
      </c>
    </row>
    <row r="2" s="36" customFormat="1" ht="42" customHeight="1" spans="1:2">
      <c r="A2" s="151" t="s">
        <v>2102</v>
      </c>
      <c r="B2" s="151"/>
    </row>
    <row r="3" s="1" customFormat="1" ht="24" customHeight="1" spans="1:2">
      <c r="A3" s="152"/>
      <c r="B3" s="153" t="s">
        <v>60</v>
      </c>
    </row>
    <row r="4" s="1" customFormat="1" ht="24" customHeight="1" spans="1:2">
      <c r="A4" s="154" t="s">
        <v>2103</v>
      </c>
      <c r="B4" s="155" t="s">
        <v>2104</v>
      </c>
    </row>
    <row r="5" s="1" customFormat="1" ht="21" customHeight="1" spans="1:2">
      <c r="A5" s="11" t="s">
        <v>1973</v>
      </c>
      <c r="B5" s="12">
        <f>SUM(B6:B22)</f>
        <v>152604</v>
      </c>
    </row>
    <row r="6" s="150" customFormat="1" ht="18.95" customHeight="1" spans="1:2">
      <c r="A6" s="13" t="s">
        <v>1974</v>
      </c>
      <c r="B6" s="12">
        <v>8097</v>
      </c>
    </row>
    <row r="7" s="1" customFormat="1" ht="14.45" customHeight="1" spans="1:2">
      <c r="A7" s="13" t="s">
        <v>1977</v>
      </c>
      <c r="B7" s="12">
        <v>2757</v>
      </c>
    </row>
    <row r="8" s="1" customFormat="1" ht="14.45" customHeight="1" spans="1:2">
      <c r="A8" s="13" t="s">
        <v>1978</v>
      </c>
      <c r="B8" s="12">
        <v>13364</v>
      </c>
    </row>
    <row r="9" s="1" customFormat="1" ht="14.45" customHeight="1" spans="1:2">
      <c r="A9" s="13" t="s">
        <v>1979</v>
      </c>
      <c r="B9" s="12">
        <v>337</v>
      </c>
    </row>
    <row r="10" s="1" customFormat="1" ht="14.45" customHeight="1" spans="1:2">
      <c r="A10" s="13" t="s">
        <v>1980</v>
      </c>
      <c r="B10" s="12">
        <v>366</v>
      </c>
    </row>
    <row r="11" s="1" customFormat="1" ht="14.45" customHeight="1" spans="1:2">
      <c r="A11" s="13" t="s">
        <v>1981</v>
      </c>
      <c r="B11" s="12">
        <v>14263</v>
      </c>
    </row>
    <row r="12" s="1" customFormat="1" ht="14.45" customHeight="1" spans="1:2">
      <c r="A12" s="13" t="s">
        <v>1982</v>
      </c>
      <c r="B12" s="12">
        <v>15574</v>
      </c>
    </row>
    <row r="13" s="1" customFormat="1" ht="14.45" customHeight="1" spans="1:2">
      <c r="A13" s="13" t="s">
        <v>1983</v>
      </c>
      <c r="B13" s="12">
        <v>3872</v>
      </c>
    </row>
    <row r="14" s="1" customFormat="1" ht="15" customHeight="1" spans="1:2">
      <c r="A14" s="13" t="s">
        <v>1984</v>
      </c>
      <c r="B14" s="12">
        <v>4790</v>
      </c>
    </row>
    <row r="15" s="1" customFormat="1" ht="14.45" customHeight="1" spans="1:2">
      <c r="A15" s="13" t="s">
        <v>1985</v>
      </c>
      <c r="B15" s="12">
        <v>50705</v>
      </c>
    </row>
    <row r="16" s="1" customFormat="1" ht="14.45" customHeight="1" spans="1:2">
      <c r="A16" s="13" t="s">
        <v>1986</v>
      </c>
      <c r="B16" s="12">
        <v>35562</v>
      </c>
    </row>
    <row r="17" s="1" customFormat="1" ht="14.45" customHeight="1" spans="1:2">
      <c r="A17" s="13" t="s">
        <v>1987</v>
      </c>
      <c r="B17" s="12">
        <v>648</v>
      </c>
    </row>
    <row r="18" s="1" customFormat="1" ht="14.45" customHeight="1" spans="1:2">
      <c r="A18" s="13" t="s">
        <v>1988</v>
      </c>
      <c r="B18" s="12">
        <v>711</v>
      </c>
    </row>
    <row r="19" s="1" customFormat="1" ht="14.45" customHeight="1" spans="1:2">
      <c r="A19" s="13" t="s">
        <v>1989</v>
      </c>
      <c r="B19" s="12">
        <v>432</v>
      </c>
    </row>
    <row r="20" s="1" customFormat="1" ht="14.45" customHeight="1" spans="1:2">
      <c r="A20" s="13" t="s">
        <v>1991</v>
      </c>
      <c r="B20" s="12">
        <v>858</v>
      </c>
    </row>
    <row r="21" s="1" customFormat="1" ht="14.45" customHeight="1" spans="1:2">
      <c r="A21" s="13" t="s">
        <v>1992</v>
      </c>
      <c r="B21" s="12">
        <v>221</v>
      </c>
    </row>
    <row r="22" s="1" customFormat="1" ht="14.45" customHeight="1" spans="1:2">
      <c r="A22" s="156" t="s">
        <v>91</v>
      </c>
      <c r="B22" s="157">
        <v>47</v>
      </c>
    </row>
  </sheetData>
  <mergeCells count="1">
    <mergeCell ref="A2:B2"/>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9"/>
  <sheetViews>
    <sheetView topLeftCell="A16" workbookViewId="0">
      <selection activeCell="A28" sqref="A28"/>
    </sheetView>
  </sheetViews>
  <sheetFormatPr defaultColWidth="9" defaultRowHeight="14.25"/>
  <cols>
    <col min="1" max="1" width="168.625" style="1" customWidth="1"/>
    <col min="2" max="16384" width="9" style="1"/>
  </cols>
  <sheetData>
    <row r="1" s="1" customFormat="1" ht="20.25" spans="1:1">
      <c r="A1" s="2" t="s">
        <v>2105</v>
      </c>
    </row>
    <row r="2" s="1" customFormat="1" ht="22.5" spans="1:1">
      <c r="A2" s="115" t="s">
        <v>2010</v>
      </c>
    </row>
    <row r="3" s="1" customFormat="1" ht="22.5" spans="1:1">
      <c r="A3" s="3" t="s">
        <v>2106</v>
      </c>
    </row>
    <row r="4" s="1" customFormat="1" ht="20.25" spans="1:1">
      <c r="A4" s="2" t="s">
        <v>2010</v>
      </c>
    </row>
    <row r="5" s="1" customFormat="1" ht="20.25" spans="1:1">
      <c r="A5" s="6" t="s">
        <v>2107</v>
      </c>
    </row>
    <row r="6" s="1" customFormat="1" ht="20.25" spans="1:1">
      <c r="A6" s="63" t="s">
        <v>2108</v>
      </c>
    </row>
    <row r="7" s="1" customFormat="1" ht="20.25" spans="1:1">
      <c r="A7" s="63" t="s">
        <v>2109</v>
      </c>
    </row>
    <row r="8" s="1" customFormat="1" ht="20.25" spans="1:1">
      <c r="A8" s="63" t="s">
        <v>2110</v>
      </c>
    </row>
    <row r="9" s="1" customFormat="1" ht="20.25" spans="1:1">
      <c r="A9" s="63" t="s">
        <v>2111</v>
      </c>
    </row>
    <row r="10" s="1" customFormat="1" ht="20.25" spans="1:1">
      <c r="A10" s="6" t="s">
        <v>2112</v>
      </c>
    </row>
    <row r="11" s="1" customFormat="1" ht="20.25" spans="1:1">
      <c r="A11" s="63" t="s">
        <v>2113</v>
      </c>
    </row>
    <row r="12" s="1" customFormat="1" ht="101.25" spans="1:1">
      <c r="A12" s="63" t="s">
        <v>2114</v>
      </c>
    </row>
    <row r="13" s="1" customFormat="1" ht="20.25" spans="1:1">
      <c r="A13" s="63" t="s">
        <v>2115</v>
      </c>
    </row>
    <row r="14" s="1" customFormat="1" ht="40.5" spans="1:1">
      <c r="A14" s="63" t="s">
        <v>2116</v>
      </c>
    </row>
    <row r="15" s="1" customFormat="1" ht="20.25" spans="1:1">
      <c r="A15" s="63" t="s">
        <v>2117</v>
      </c>
    </row>
    <row r="16" s="1" customFormat="1" ht="20.25" spans="1:1">
      <c r="A16" s="63" t="s">
        <v>2118</v>
      </c>
    </row>
    <row r="17" s="1" customFormat="1" ht="20.25" spans="1:1">
      <c r="A17" s="63" t="s">
        <v>2119</v>
      </c>
    </row>
    <row r="18" s="1" customFormat="1" ht="20.25" spans="1:1">
      <c r="A18" s="63" t="s">
        <v>2120</v>
      </c>
    </row>
    <row r="19" s="1" customFormat="1" ht="20.25" spans="1:1">
      <c r="A19" s="63" t="s">
        <v>2121</v>
      </c>
    </row>
    <row r="20" s="1" customFormat="1" ht="20.25" spans="1:1">
      <c r="A20" s="63" t="s">
        <v>2122</v>
      </c>
    </row>
    <row r="21" s="1" customFormat="1" ht="45" customHeight="1" spans="1:1">
      <c r="A21" s="149" t="s">
        <v>2123</v>
      </c>
    </row>
    <row r="22" s="1" customFormat="1" ht="20.25" spans="1:1">
      <c r="A22" s="6" t="s">
        <v>2124</v>
      </c>
    </row>
    <row r="23" s="1" customFormat="1" ht="20.25" spans="1:1">
      <c r="A23" s="63" t="s">
        <v>2125</v>
      </c>
    </row>
    <row r="24" s="1" customFormat="1" ht="20.25" spans="1:1">
      <c r="A24" s="63" t="s">
        <v>2126</v>
      </c>
    </row>
    <row r="25" s="1" customFormat="1" ht="40.5" spans="1:1">
      <c r="A25" s="63" t="s">
        <v>2127</v>
      </c>
    </row>
    <row r="26" s="1" customFormat="1" ht="40.5" spans="1:1">
      <c r="A26" s="63" t="s">
        <v>2128</v>
      </c>
    </row>
    <row r="27" s="1" customFormat="1" ht="20.25" spans="1:1">
      <c r="A27" s="63" t="s">
        <v>2129</v>
      </c>
    </row>
    <row r="28" s="1" customFormat="1" ht="40.5" spans="1:1">
      <c r="A28" s="63" t="s">
        <v>2130</v>
      </c>
    </row>
    <row r="29" s="1" customFormat="1" ht="40.5" spans="1:1">
      <c r="A29" s="2" t="s">
        <v>2131</v>
      </c>
    </row>
  </sheetData>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E24" sqref="E24"/>
    </sheetView>
  </sheetViews>
  <sheetFormatPr defaultColWidth="8" defaultRowHeight="12.75" outlineLevelRow="6" outlineLevelCol="7"/>
  <cols>
    <col min="1" max="1" width="11.7" style="134" customWidth="1"/>
    <col min="2" max="2" width="9.4" style="134" customWidth="1"/>
    <col min="3" max="3" width="12.9" style="134" customWidth="1"/>
    <col min="4" max="4" width="17.3" style="134" customWidth="1"/>
    <col min="5" max="5" width="13.8" style="134" customWidth="1"/>
    <col min="6" max="6" width="10.8" style="134" customWidth="1"/>
    <col min="7" max="7" width="12.7" style="134" customWidth="1"/>
    <col min="8" max="8" width="12.5" style="134" customWidth="1"/>
    <col min="9" max="16384" width="8" style="134"/>
  </cols>
  <sheetData>
    <row r="1" ht="14.25" spans="1:1">
      <c r="A1" s="135" t="s">
        <v>2132</v>
      </c>
    </row>
    <row r="2" s="134" customFormat="1" ht="20.25" spans="1:8">
      <c r="A2" s="136" t="s">
        <v>2133</v>
      </c>
      <c r="B2" s="136"/>
      <c r="C2" s="136"/>
      <c r="D2" s="136"/>
      <c r="E2" s="136"/>
      <c r="F2" s="136"/>
      <c r="G2" s="136"/>
      <c r="H2" s="136"/>
    </row>
    <row r="3" s="134" customFormat="1" ht="29.4" customHeight="1" spans="1:8">
      <c r="A3" s="137"/>
      <c r="G3" s="138" t="s">
        <v>60</v>
      </c>
      <c r="H3" s="139"/>
    </row>
    <row r="4" s="134" customFormat="1" ht="26.4" customHeight="1" spans="1:8">
      <c r="A4" s="140" t="s">
        <v>2134</v>
      </c>
      <c r="B4" s="141"/>
      <c r="C4" s="141"/>
      <c r="D4" s="141"/>
      <c r="E4" s="141"/>
      <c r="F4" s="142"/>
      <c r="G4" s="143" t="s">
        <v>2061</v>
      </c>
      <c r="H4" s="143" t="s">
        <v>2062</v>
      </c>
    </row>
    <row r="5" s="134" customFormat="1" ht="26.4" customHeight="1" spans="1:8">
      <c r="A5" s="143" t="s">
        <v>2055</v>
      </c>
      <c r="B5" s="144" t="s">
        <v>2135</v>
      </c>
      <c r="C5" s="143" t="s">
        <v>2136</v>
      </c>
      <c r="D5" s="143"/>
      <c r="E5" s="143"/>
      <c r="F5" s="143" t="s">
        <v>2065</v>
      </c>
      <c r="G5" s="143"/>
      <c r="H5" s="143"/>
    </row>
    <row r="6" s="134" customFormat="1" ht="26.4" customHeight="1" spans="1:8">
      <c r="A6" s="143"/>
      <c r="B6" s="145"/>
      <c r="C6" s="143" t="s">
        <v>2055</v>
      </c>
      <c r="D6" s="146" t="s">
        <v>2067</v>
      </c>
      <c r="E6" s="146" t="s">
        <v>2137</v>
      </c>
      <c r="F6" s="143"/>
      <c r="G6" s="143"/>
      <c r="H6" s="143"/>
    </row>
    <row r="7" s="134" customFormat="1" ht="38.4" customHeight="1" spans="1:8">
      <c r="A7" s="147">
        <f>B7+C7+F7</f>
        <v>1050</v>
      </c>
      <c r="B7" s="147">
        <v>2</v>
      </c>
      <c r="C7" s="147">
        <f>D7+E7</f>
        <v>693</v>
      </c>
      <c r="D7" s="147">
        <v>598</v>
      </c>
      <c r="E7" s="147">
        <v>95</v>
      </c>
      <c r="F7" s="147">
        <v>355</v>
      </c>
      <c r="G7" s="147">
        <v>554</v>
      </c>
      <c r="H7" s="147">
        <v>957</v>
      </c>
    </row>
  </sheetData>
  <mergeCells count="9">
    <mergeCell ref="A2:H2"/>
    <mergeCell ref="G3:H3"/>
    <mergeCell ref="A4:F4"/>
    <mergeCell ref="C5:E5"/>
    <mergeCell ref="A5:A6"/>
    <mergeCell ref="B5:B6"/>
    <mergeCell ref="F5:F6"/>
    <mergeCell ref="G4:G6"/>
    <mergeCell ref="H4:H6"/>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8"/>
  <sheetViews>
    <sheetView tabSelected="1" workbookViewId="0">
      <selection activeCell="A20" sqref="A20"/>
    </sheetView>
  </sheetViews>
  <sheetFormatPr defaultColWidth="9" defaultRowHeight="14.25"/>
  <cols>
    <col min="1" max="1" width="72.7" style="43" customWidth="1"/>
    <col min="2" max="2" width="9.4" style="274" customWidth="1"/>
    <col min="3" max="3" width="38.7" style="43" customWidth="1"/>
    <col min="4" max="5" width="9" style="43"/>
    <col min="6" max="6" width="30.75" style="43" customWidth="1"/>
    <col min="7" max="7" width="28.375" style="1" customWidth="1"/>
    <col min="8" max="8" width="24.25" style="1" customWidth="1"/>
    <col min="9" max="9" width="14" style="1" customWidth="1"/>
    <col min="10" max="16384" width="9" style="1"/>
  </cols>
  <sheetData>
    <row r="1" s="1" customFormat="1" ht="40" customHeight="1" spans="1:9">
      <c r="A1" s="275" t="s">
        <v>4</v>
      </c>
      <c r="B1" s="275" t="s">
        <v>5</v>
      </c>
      <c r="C1" s="275" t="s">
        <v>6</v>
      </c>
      <c r="D1" s="276"/>
      <c r="E1" s="276"/>
      <c r="F1" s="276"/>
      <c r="G1" s="277"/>
      <c r="H1" s="277"/>
      <c r="I1" s="277"/>
    </row>
    <row r="2" s="1" customFormat="1" ht="21" customHeight="1" spans="1:9">
      <c r="A2" s="278" t="s">
        <v>7</v>
      </c>
      <c r="B2" s="279"/>
      <c r="C2" s="278"/>
      <c r="D2" s="280"/>
      <c r="E2" s="280"/>
      <c r="F2" s="280"/>
      <c r="G2" s="281"/>
      <c r="H2" s="281"/>
      <c r="I2" s="281"/>
    </row>
    <row r="3" s="1" customFormat="1" ht="21" customHeight="1" spans="1:9">
      <c r="A3" s="282" t="s">
        <v>8</v>
      </c>
      <c r="B3" s="283" t="s">
        <v>9</v>
      </c>
      <c r="C3" s="282"/>
      <c r="D3" s="284"/>
      <c r="E3" s="284"/>
      <c r="F3" s="284"/>
      <c r="G3" s="285"/>
      <c r="H3" s="285"/>
      <c r="I3" s="285"/>
    </row>
    <row r="4" s="1" customFormat="1" ht="21" customHeight="1" spans="1:9">
      <c r="A4" s="282" t="s">
        <v>10</v>
      </c>
      <c r="B4" s="283" t="s">
        <v>9</v>
      </c>
      <c r="C4" s="282"/>
      <c r="D4" s="284"/>
      <c r="E4" s="284"/>
      <c r="F4" s="284"/>
      <c r="G4" s="285"/>
      <c r="H4" s="285"/>
      <c r="I4" s="285"/>
    </row>
    <row r="5" s="1" customFormat="1" ht="21" customHeight="1" spans="1:9">
      <c r="A5" s="282" t="s">
        <v>11</v>
      </c>
      <c r="B5" s="283" t="s">
        <v>9</v>
      </c>
      <c r="C5" s="282"/>
      <c r="D5" s="284"/>
      <c r="E5" s="284"/>
      <c r="F5" s="284"/>
      <c r="G5" s="285"/>
      <c r="H5" s="285"/>
      <c r="I5" s="285"/>
    </row>
    <row r="6" s="1" customFormat="1" ht="21" customHeight="1" spans="1:9">
      <c r="A6" s="282" t="s">
        <v>12</v>
      </c>
      <c r="B6" s="283" t="s">
        <v>9</v>
      </c>
      <c r="C6" s="282"/>
      <c r="D6" s="284"/>
      <c r="E6" s="284"/>
      <c r="F6" s="284"/>
      <c r="G6" s="285"/>
      <c r="H6" s="285"/>
      <c r="I6" s="285"/>
    </row>
    <row r="7" s="1" customFormat="1" ht="25" customHeight="1" spans="1:9">
      <c r="A7" s="286" t="s">
        <v>13</v>
      </c>
      <c r="B7" s="283" t="s">
        <v>9</v>
      </c>
      <c r="C7" s="282"/>
      <c r="D7" s="284"/>
      <c r="E7" s="284"/>
      <c r="F7" s="284"/>
      <c r="G7" s="285"/>
      <c r="H7" s="285"/>
      <c r="I7" s="285"/>
    </row>
    <row r="8" s="1" customFormat="1" ht="21" customHeight="1" spans="1:9">
      <c r="A8" s="282" t="s">
        <v>14</v>
      </c>
      <c r="B8" s="283" t="s">
        <v>9</v>
      </c>
      <c r="C8" s="282"/>
      <c r="D8" s="284"/>
      <c r="E8" s="284"/>
      <c r="F8" s="284"/>
      <c r="G8" s="285"/>
      <c r="H8" s="285"/>
      <c r="I8" s="285"/>
    </row>
    <row r="9" s="1" customFormat="1" ht="21" customHeight="1" spans="1:9">
      <c r="A9" s="282" t="s">
        <v>15</v>
      </c>
      <c r="B9" s="283" t="s">
        <v>9</v>
      </c>
      <c r="C9" s="282"/>
      <c r="D9" s="284"/>
      <c r="E9" s="284"/>
      <c r="F9" s="284"/>
      <c r="G9" s="285"/>
      <c r="H9" s="285"/>
      <c r="I9" s="285"/>
    </row>
    <row r="10" s="1" customFormat="1" ht="21" customHeight="1" spans="1:9">
      <c r="A10" s="282" t="s">
        <v>16</v>
      </c>
      <c r="B10" s="283" t="s">
        <v>9</v>
      </c>
      <c r="C10" s="282"/>
      <c r="D10" s="284"/>
      <c r="E10" s="284"/>
      <c r="F10" s="284"/>
      <c r="G10" s="285"/>
      <c r="H10" s="285"/>
      <c r="I10" s="285"/>
    </row>
    <row r="11" s="1" customFormat="1" ht="21" customHeight="1" spans="1:9">
      <c r="A11" s="282" t="s">
        <v>17</v>
      </c>
      <c r="B11" s="283" t="s">
        <v>9</v>
      </c>
      <c r="C11" s="282"/>
      <c r="D11" s="284"/>
      <c r="E11" s="284"/>
      <c r="F11" s="284"/>
      <c r="G11" s="285"/>
      <c r="H11" s="285"/>
      <c r="I11" s="285"/>
    </row>
    <row r="12" s="1" customFormat="1" ht="21" customHeight="1" spans="1:9">
      <c r="A12" s="282" t="s">
        <v>18</v>
      </c>
      <c r="B12" s="283" t="s">
        <v>9</v>
      </c>
      <c r="C12" s="282"/>
      <c r="D12" s="284"/>
      <c r="E12" s="284"/>
      <c r="F12" s="284"/>
      <c r="G12" s="285"/>
      <c r="H12" s="285"/>
      <c r="I12" s="285"/>
    </row>
    <row r="13" s="1" customFormat="1" ht="21" customHeight="1" spans="1:9">
      <c r="A13" s="282" t="s">
        <v>19</v>
      </c>
      <c r="B13" s="283" t="s">
        <v>9</v>
      </c>
      <c r="C13" s="282"/>
      <c r="D13" s="284"/>
      <c r="E13" s="284"/>
      <c r="F13" s="284"/>
      <c r="G13" s="285"/>
      <c r="H13" s="285"/>
      <c r="I13" s="285"/>
    </row>
    <row r="14" s="1" customFormat="1" ht="21" customHeight="1" spans="1:9">
      <c r="A14" s="282" t="s">
        <v>20</v>
      </c>
      <c r="B14" s="283" t="s">
        <v>9</v>
      </c>
      <c r="C14" s="282"/>
      <c r="D14" s="284"/>
      <c r="E14" s="284"/>
      <c r="F14" s="284"/>
      <c r="G14" s="285"/>
      <c r="H14" s="285"/>
      <c r="I14" s="285"/>
    </row>
    <row r="15" s="1" customFormat="1" ht="21" customHeight="1" spans="1:9">
      <c r="A15" s="282" t="s">
        <v>21</v>
      </c>
      <c r="B15" s="283" t="s">
        <v>9</v>
      </c>
      <c r="C15" s="282"/>
      <c r="D15" s="284"/>
      <c r="E15" s="284"/>
      <c r="F15" s="284"/>
      <c r="G15" s="285"/>
      <c r="H15" s="285"/>
      <c r="I15" s="285"/>
    </row>
    <row r="16" s="1" customFormat="1" ht="21" customHeight="1" spans="1:9">
      <c r="A16" s="282" t="s">
        <v>22</v>
      </c>
      <c r="B16" s="283" t="s">
        <v>9</v>
      </c>
      <c r="C16" s="282"/>
      <c r="D16" s="284"/>
      <c r="E16" s="284"/>
      <c r="F16" s="284"/>
      <c r="G16" s="285"/>
      <c r="H16" s="285"/>
      <c r="I16" s="285"/>
    </row>
    <row r="17" s="1" customFormat="1" ht="21" customHeight="1" spans="1:9">
      <c r="A17" s="282" t="s">
        <v>23</v>
      </c>
      <c r="B17" s="283" t="s">
        <v>9</v>
      </c>
      <c r="C17" s="282"/>
      <c r="D17" s="284"/>
      <c r="E17" s="284"/>
      <c r="F17" s="284"/>
      <c r="G17" s="285"/>
      <c r="H17" s="285"/>
      <c r="I17" s="285"/>
    </row>
    <row r="18" s="1" customFormat="1" ht="21" customHeight="1" spans="1:9">
      <c r="A18" s="282" t="s">
        <v>24</v>
      </c>
      <c r="B18" s="283" t="s">
        <v>9</v>
      </c>
      <c r="C18" s="282"/>
      <c r="D18" s="284"/>
      <c r="E18" s="284"/>
      <c r="F18" s="284"/>
      <c r="G18" s="285"/>
      <c r="H18" s="285"/>
      <c r="I18" s="285"/>
    </row>
    <row r="19" s="1" customFormat="1" ht="21" customHeight="1" spans="1:9">
      <c r="A19" s="282" t="s">
        <v>25</v>
      </c>
      <c r="B19" s="283" t="s">
        <v>9</v>
      </c>
      <c r="C19" s="287"/>
      <c r="D19" s="288"/>
      <c r="E19" s="288"/>
      <c r="F19" s="288"/>
      <c r="G19" s="289"/>
      <c r="H19" s="285"/>
      <c r="I19" s="285"/>
    </row>
    <row r="20" s="1" customFormat="1" ht="21" customHeight="1" spans="1:9">
      <c r="A20" s="282" t="s">
        <v>26</v>
      </c>
      <c r="B20" s="283" t="s">
        <v>9</v>
      </c>
      <c r="C20" s="287"/>
      <c r="D20" s="288"/>
      <c r="E20" s="288"/>
      <c r="F20" s="288"/>
      <c r="G20" s="289"/>
      <c r="H20" s="285"/>
      <c r="I20" s="285"/>
    </row>
    <row r="21" s="1" customFormat="1" ht="21" customHeight="1" spans="1:9">
      <c r="A21" s="278" t="s">
        <v>27</v>
      </c>
      <c r="B21" s="283" t="s">
        <v>9</v>
      </c>
      <c r="C21" s="278"/>
      <c r="D21" s="280"/>
      <c r="E21" s="280"/>
      <c r="F21" s="280"/>
      <c r="G21" s="281"/>
      <c r="H21" s="281"/>
      <c r="I21" s="281"/>
    </row>
    <row r="22" s="1" customFormat="1" ht="21" customHeight="1" spans="1:9">
      <c r="A22" s="282" t="s">
        <v>28</v>
      </c>
      <c r="B22" s="283" t="s">
        <v>9</v>
      </c>
      <c r="C22" s="282"/>
      <c r="D22" s="284"/>
      <c r="E22" s="284"/>
      <c r="F22" s="284"/>
      <c r="G22" s="285"/>
      <c r="H22" s="285"/>
      <c r="I22" s="285"/>
    </row>
    <row r="23" s="1" customFormat="1" ht="21" customHeight="1" spans="1:9">
      <c r="A23" s="282" t="s">
        <v>29</v>
      </c>
      <c r="B23" s="283" t="s">
        <v>9</v>
      </c>
      <c r="C23" s="282"/>
      <c r="D23" s="284"/>
      <c r="E23" s="284"/>
      <c r="F23" s="284"/>
      <c r="G23" s="285"/>
      <c r="H23" s="285"/>
      <c r="I23" s="285"/>
    </row>
    <row r="24" s="1" customFormat="1" ht="21" customHeight="1" spans="1:9">
      <c r="A24" s="282" t="s">
        <v>30</v>
      </c>
      <c r="B24" s="283" t="s">
        <v>9</v>
      </c>
      <c r="C24" s="282"/>
      <c r="D24" s="284"/>
      <c r="E24" s="284"/>
      <c r="F24" s="284"/>
      <c r="G24" s="285"/>
      <c r="H24" s="285"/>
      <c r="I24" s="285"/>
    </row>
    <row r="25" s="1" customFormat="1" ht="21" customHeight="1" spans="1:9">
      <c r="A25" s="282" t="s">
        <v>31</v>
      </c>
      <c r="B25" s="283" t="s">
        <v>9</v>
      </c>
      <c r="C25" s="282"/>
      <c r="D25" s="284"/>
      <c r="E25" s="284"/>
      <c r="F25" s="284"/>
      <c r="G25" s="285"/>
      <c r="H25" s="285"/>
      <c r="I25" s="285"/>
    </row>
    <row r="26" s="1" customFormat="1" ht="21" customHeight="1" spans="1:9">
      <c r="A26" s="282" t="s">
        <v>32</v>
      </c>
      <c r="B26" s="283" t="s">
        <v>9</v>
      </c>
      <c r="C26" s="282"/>
      <c r="D26" s="284"/>
      <c r="E26" s="284"/>
      <c r="F26" s="284"/>
      <c r="G26" s="285"/>
      <c r="H26" s="285"/>
      <c r="I26" s="285"/>
    </row>
    <row r="27" s="1" customFormat="1" ht="21" customHeight="1" spans="1:9">
      <c r="A27" s="282" t="s">
        <v>33</v>
      </c>
      <c r="B27" s="283" t="s">
        <v>9</v>
      </c>
      <c r="C27" s="282"/>
      <c r="D27" s="284"/>
      <c r="E27" s="284"/>
      <c r="F27" s="284"/>
      <c r="G27" s="285"/>
      <c r="H27" s="285"/>
      <c r="I27" s="285"/>
    </row>
    <row r="28" s="1" customFormat="1" ht="21" customHeight="1" spans="1:9">
      <c r="A28" s="282" t="s">
        <v>34</v>
      </c>
      <c r="B28" s="283" t="s">
        <v>9</v>
      </c>
      <c r="C28" s="282"/>
      <c r="D28" s="284"/>
      <c r="E28" s="284"/>
      <c r="F28" s="284"/>
      <c r="G28" s="285"/>
      <c r="H28" s="285"/>
      <c r="I28" s="285"/>
    </row>
    <row r="29" s="1" customFormat="1" ht="21" customHeight="1" spans="1:9">
      <c r="A29" s="282" t="s">
        <v>35</v>
      </c>
      <c r="B29" s="283" t="s">
        <v>9</v>
      </c>
      <c r="C29" s="282"/>
      <c r="D29" s="284"/>
      <c r="E29" s="284"/>
      <c r="F29" s="284"/>
      <c r="G29" s="285"/>
      <c r="H29" s="285"/>
      <c r="I29" s="285"/>
    </row>
    <row r="30" s="1" customFormat="1" ht="21" customHeight="1" spans="1:9">
      <c r="A30" s="282" t="s">
        <v>36</v>
      </c>
      <c r="B30" s="283" t="s">
        <v>9</v>
      </c>
      <c r="C30" s="282"/>
      <c r="D30" s="284"/>
      <c r="E30" s="284"/>
      <c r="F30" s="284"/>
      <c r="G30" s="285"/>
      <c r="H30" s="285"/>
      <c r="I30" s="285"/>
    </row>
    <row r="31" s="1" customFormat="1" ht="21" customHeight="1" spans="1:9">
      <c r="A31" s="282" t="s">
        <v>37</v>
      </c>
      <c r="B31" s="283" t="s">
        <v>38</v>
      </c>
      <c r="C31" s="282" t="s">
        <v>39</v>
      </c>
      <c r="D31" s="284"/>
      <c r="E31" s="284"/>
      <c r="F31" s="284"/>
      <c r="G31" s="285"/>
      <c r="H31" s="285"/>
      <c r="I31" s="285"/>
    </row>
    <row r="32" s="1" customFormat="1" ht="21" customHeight="1" spans="1:9">
      <c r="A32" s="282" t="s">
        <v>40</v>
      </c>
      <c r="B32" s="283" t="s">
        <v>9</v>
      </c>
      <c r="C32" s="282"/>
      <c r="D32" s="284"/>
      <c r="E32" s="284"/>
      <c r="F32" s="284"/>
      <c r="G32" s="285"/>
      <c r="H32" s="285"/>
      <c r="I32" s="285"/>
    </row>
    <row r="33" s="1" customFormat="1" ht="21" customHeight="1" spans="1:9">
      <c r="A33" s="278" t="s">
        <v>41</v>
      </c>
      <c r="B33" s="283" t="s">
        <v>9</v>
      </c>
      <c r="C33" s="278"/>
      <c r="D33" s="280"/>
      <c r="E33" s="280"/>
      <c r="F33" s="280"/>
      <c r="G33" s="281"/>
      <c r="H33" s="285"/>
      <c r="I33" s="285"/>
    </row>
    <row r="34" s="1" customFormat="1" ht="21" customHeight="1" spans="1:9">
      <c r="A34" s="282" t="s">
        <v>42</v>
      </c>
      <c r="B34" s="283" t="s">
        <v>38</v>
      </c>
      <c r="C34" s="282" t="s">
        <v>43</v>
      </c>
      <c r="D34" s="284"/>
      <c r="E34" s="284"/>
      <c r="F34" s="284"/>
      <c r="G34" s="285"/>
      <c r="H34" s="285"/>
      <c r="I34" s="285"/>
    </row>
    <row r="35" s="1" customFormat="1" ht="21" customHeight="1" spans="1:9">
      <c r="A35" s="282" t="s">
        <v>44</v>
      </c>
      <c r="B35" s="283" t="s">
        <v>38</v>
      </c>
      <c r="C35" s="282" t="s">
        <v>43</v>
      </c>
      <c r="D35" s="284"/>
      <c r="E35" s="284"/>
      <c r="F35" s="284"/>
      <c r="G35" s="285"/>
      <c r="H35" s="285"/>
      <c r="I35" s="285"/>
    </row>
    <row r="36" s="1" customFormat="1" ht="21" customHeight="1" spans="1:9">
      <c r="A36" s="282" t="s">
        <v>45</v>
      </c>
      <c r="B36" s="283" t="s">
        <v>38</v>
      </c>
      <c r="C36" s="282" t="s">
        <v>43</v>
      </c>
      <c r="D36" s="284"/>
      <c r="E36" s="284"/>
      <c r="F36" s="284"/>
      <c r="G36" s="285"/>
      <c r="H36" s="285"/>
      <c r="I36" s="285"/>
    </row>
    <row r="37" s="1" customFormat="1" ht="21" customHeight="1" spans="1:9">
      <c r="A37" s="282" t="s">
        <v>46</v>
      </c>
      <c r="B37" s="283" t="s">
        <v>38</v>
      </c>
      <c r="C37" s="282" t="s">
        <v>43</v>
      </c>
      <c r="D37" s="284"/>
      <c r="E37" s="284"/>
      <c r="F37" s="284"/>
      <c r="G37" s="285"/>
      <c r="H37" s="285"/>
      <c r="I37" s="285"/>
    </row>
    <row r="38" s="1" customFormat="1" ht="21" customHeight="1" spans="1:9">
      <c r="A38" s="282" t="s">
        <v>47</v>
      </c>
      <c r="B38" s="283" t="s">
        <v>38</v>
      </c>
      <c r="C38" s="282" t="s">
        <v>43</v>
      </c>
      <c r="D38" s="284"/>
      <c r="E38" s="284"/>
      <c r="F38" s="284"/>
      <c r="G38" s="285"/>
      <c r="H38" s="285"/>
      <c r="I38" s="285"/>
    </row>
    <row r="39" s="1" customFormat="1" ht="21" customHeight="1" spans="1:9">
      <c r="A39" s="282" t="s">
        <v>48</v>
      </c>
      <c r="B39" s="283" t="s">
        <v>38</v>
      </c>
      <c r="C39" s="282" t="s">
        <v>43</v>
      </c>
      <c r="D39" s="284"/>
      <c r="E39" s="284"/>
      <c r="F39" s="284"/>
      <c r="G39" s="285"/>
      <c r="H39" s="285"/>
      <c r="I39" s="285"/>
    </row>
    <row r="40" s="1" customFormat="1" ht="21" customHeight="1" spans="1:9">
      <c r="A40" s="278" t="s">
        <v>49</v>
      </c>
      <c r="B40" s="283" t="s">
        <v>9</v>
      </c>
      <c r="C40" s="278"/>
      <c r="D40" s="280"/>
      <c r="E40" s="280"/>
      <c r="F40" s="280"/>
      <c r="G40" s="281"/>
      <c r="H40" s="285"/>
      <c r="I40" s="285"/>
    </row>
    <row r="41" s="1" customFormat="1" ht="21" customHeight="1" spans="1:9">
      <c r="A41" s="282" t="s">
        <v>50</v>
      </c>
      <c r="B41" s="283" t="s">
        <v>9</v>
      </c>
      <c r="C41" s="282"/>
      <c r="D41" s="284"/>
      <c r="E41" s="284"/>
      <c r="F41" s="284"/>
      <c r="G41" s="285"/>
      <c r="H41" s="285"/>
      <c r="I41" s="285"/>
    </row>
    <row r="42" s="1" customFormat="1" ht="21" customHeight="1" spans="1:9">
      <c r="A42" s="282" t="s">
        <v>51</v>
      </c>
      <c r="B42" s="283" t="s">
        <v>9</v>
      </c>
      <c r="C42" s="282"/>
      <c r="D42" s="284"/>
      <c r="E42" s="284"/>
      <c r="F42" s="284"/>
      <c r="G42" s="285"/>
      <c r="H42" s="285"/>
      <c r="I42" s="285"/>
    </row>
    <row r="43" s="1" customFormat="1" ht="21" customHeight="1" spans="1:9">
      <c r="A43" s="282" t="s">
        <v>52</v>
      </c>
      <c r="B43" s="283" t="s">
        <v>9</v>
      </c>
      <c r="C43" s="282"/>
      <c r="D43" s="290"/>
      <c r="E43" s="290"/>
      <c r="F43" s="290"/>
      <c r="G43" s="291"/>
      <c r="H43" s="291"/>
      <c r="I43" s="291"/>
    </row>
    <row r="44" s="1" customFormat="1" ht="21" customHeight="1" spans="1:9">
      <c r="A44" s="282" t="s">
        <v>53</v>
      </c>
      <c r="B44" s="283" t="s">
        <v>9</v>
      </c>
      <c r="C44" s="282"/>
      <c r="D44" s="290"/>
      <c r="E44" s="290"/>
      <c r="F44" s="290"/>
      <c r="G44" s="291"/>
      <c r="H44" s="291"/>
      <c r="I44" s="291"/>
    </row>
    <row r="45" s="1" customFormat="1" ht="21" customHeight="1" spans="1:6">
      <c r="A45" s="282" t="s">
        <v>54</v>
      </c>
      <c r="B45" s="283" t="s">
        <v>9</v>
      </c>
      <c r="C45" s="292"/>
      <c r="D45" s="43"/>
      <c r="E45" s="43"/>
      <c r="F45" s="43"/>
    </row>
    <row r="46" s="1" customFormat="1" ht="21" customHeight="1" spans="1:6">
      <c r="A46" s="282" t="s">
        <v>55</v>
      </c>
      <c r="B46" s="283" t="s">
        <v>9</v>
      </c>
      <c r="C46" s="292"/>
      <c r="D46" s="43"/>
      <c r="E46" s="43"/>
      <c r="F46" s="43"/>
    </row>
    <row r="47" s="1" customFormat="1" ht="21" customHeight="1" spans="1:6">
      <c r="A47" s="282" t="s">
        <v>56</v>
      </c>
      <c r="B47" s="283" t="s">
        <v>9</v>
      </c>
      <c r="C47" s="292"/>
      <c r="D47" s="43"/>
      <c r="E47" s="43"/>
      <c r="F47" s="43"/>
    </row>
    <row r="48" s="1" customFormat="1" ht="21" customHeight="1" spans="1:6">
      <c r="A48" s="282" t="s">
        <v>57</v>
      </c>
      <c r="B48" s="283" t="s">
        <v>9</v>
      </c>
      <c r="C48" s="292"/>
      <c r="D48" s="43"/>
      <c r="E48" s="43"/>
      <c r="F48" s="43"/>
    </row>
  </sheetData>
  <dataValidations count="1">
    <dataValidation type="list" allowBlank="1" showInputMessage="1" showErrorMessage="1" sqref="B8 B9 B10 B35 B36 B37 B3:B7 B11:B12 B13:B17 B18:B20 B21:B25 B26:B34 B38:B39 B40:B48">
      <formula1>"是,否"</formula1>
    </dataValidation>
  </dataValidations>
  <pageMargins left="0.75" right="0.75" top="1" bottom="1" header="0.5" footer="0.5"/>
  <pageSetup paperSize="9" scale="67"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M32" sqref="M32"/>
    </sheetView>
  </sheetViews>
  <sheetFormatPr defaultColWidth="8" defaultRowHeight="12.75" outlineLevelRow="6" outlineLevelCol="7"/>
  <cols>
    <col min="1" max="1" width="11.7" style="134" customWidth="1"/>
    <col min="2" max="2" width="9.4" style="134" customWidth="1"/>
    <col min="3" max="3" width="12.9" style="134" customWidth="1"/>
    <col min="4" max="4" width="17.3" style="134" customWidth="1"/>
    <col min="5" max="5" width="13.8" style="134" customWidth="1"/>
    <col min="6" max="6" width="10.8" style="134" customWidth="1"/>
    <col min="7" max="7" width="12.7" style="134" customWidth="1"/>
    <col min="8" max="8" width="12.5" style="134" customWidth="1"/>
    <col min="9" max="16384" width="8" style="134"/>
  </cols>
  <sheetData>
    <row r="1" ht="13.5" spans="1:1">
      <c r="A1" s="135" t="s">
        <v>2138</v>
      </c>
    </row>
    <row r="2" s="134" customFormat="1" ht="20.25" spans="1:8">
      <c r="A2" s="136" t="s">
        <v>2139</v>
      </c>
      <c r="B2" s="136"/>
      <c r="C2" s="136"/>
      <c r="D2" s="136"/>
      <c r="E2" s="136"/>
      <c r="F2" s="136"/>
      <c r="G2" s="136"/>
      <c r="H2" s="136"/>
    </row>
    <row r="3" s="134" customFormat="1" ht="29.4" customHeight="1" spans="1:8">
      <c r="A3" s="137"/>
      <c r="G3" s="138" t="s">
        <v>60</v>
      </c>
      <c r="H3" s="139"/>
    </row>
    <row r="4" s="134" customFormat="1" ht="26.4" customHeight="1" spans="1:8">
      <c r="A4" s="140" t="s">
        <v>2134</v>
      </c>
      <c r="B4" s="141"/>
      <c r="C4" s="141"/>
      <c r="D4" s="141"/>
      <c r="E4" s="141"/>
      <c r="F4" s="142"/>
      <c r="G4" s="143" t="s">
        <v>2061</v>
      </c>
      <c r="H4" s="143" t="s">
        <v>2062</v>
      </c>
    </row>
    <row r="5" s="134" customFormat="1" ht="26.4" customHeight="1" spans="1:8">
      <c r="A5" s="143" t="s">
        <v>2055</v>
      </c>
      <c r="B5" s="144" t="s">
        <v>2135</v>
      </c>
      <c r="C5" s="143" t="s">
        <v>2136</v>
      </c>
      <c r="D5" s="143"/>
      <c r="E5" s="143"/>
      <c r="F5" s="143" t="s">
        <v>2065</v>
      </c>
      <c r="G5" s="143"/>
      <c r="H5" s="143"/>
    </row>
    <row r="6" s="134" customFormat="1" ht="26.4" customHeight="1" spans="1:8">
      <c r="A6" s="143"/>
      <c r="B6" s="145"/>
      <c r="C6" s="143" t="s">
        <v>2055</v>
      </c>
      <c r="D6" s="146" t="s">
        <v>2067</v>
      </c>
      <c r="E6" s="146" t="s">
        <v>2137</v>
      </c>
      <c r="F6" s="143"/>
      <c r="G6" s="143"/>
      <c r="H6" s="143"/>
    </row>
    <row r="7" s="134" customFormat="1" ht="27" customHeight="1" spans="1:8">
      <c r="A7" s="147">
        <v>338.37</v>
      </c>
      <c r="B7" s="147">
        <v>0</v>
      </c>
      <c r="C7" s="147">
        <v>203.5</v>
      </c>
      <c r="D7" s="147">
        <v>203.5</v>
      </c>
      <c r="E7" s="147">
        <v>0</v>
      </c>
      <c r="F7" s="147">
        <v>134.87</v>
      </c>
      <c r="G7" s="148">
        <v>160.3</v>
      </c>
      <c r="H7" s="148">
        <v>550.2</v>
      </c>
    </row>
  </sheetData>
  <mergeCells count="9">
    <mergeCell ref="A2:H2"/>
    <mergeCell ref="G3:H3"/>
    <mergeCell ref="A4:F4"/>
    <mergeCell ref="C5:E5"/>
    <mergeCell ref="A5:A6"/>
    <mergeCell ref="B5:B6"/>
    <mergeCell ref="F5:F6"/>
    <mergeCell ref="G4:G6"/>
    <mergeCell ref="H4:H6"/>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7"/>
  <sheetViews>
    <sheetView workbookViewId="0">
      <selection activeCell="L18" sqref="L18"/>
    </sheetView>
  </sheetViews>
  <sheetFormatPr defaultColWidth="12.1833333333333" defaultRowHeight="15.55" customHeight="1" outlineLevelCol="2"/>
  <cols>
    <col min="1" max="1" width="10.75" style="1" customWidth="1"/>
    <col min="2" max="2" width="59" style="1" customWidth="1"/>
    <col min="3" max="3" width="22.4833333333333" style="1" customWidth="1"/>
    <col min="4" max="256" width="12.1833333333333" style="1" customWidth="1"/>
    <col min="257" max="16384" width="12.1833333333333" style="1"/>
  </cols>
  <sheetData>
    <row r="1" customHeight="1" spans="1:1">
      <c r="A1" s="1" t="s">
        <v>2140</v>
      </c>
    </row>
    <row r="2" s="1" customFormat="1" ht="40.5" customHeight="1" spans="1:3">
      <c r="A2" s="7" t="s">
        <v>2141</v>
      </c>
      <c r="B2" s="7"/>
      <c r="C2" s="7"/>
    </row>
    <row r="3" s="1" customFormat="1" ht="17" customHeight="1" spans="1:3">
      <c r="A3" s="131"/>
      <c r="B3" s="131"/>
      <c r="C3" s="132" t="s">
        <v>94</v>
      </c>
    </row>
    <row r="4" s="1" customFormat="1" ht="17" customHeight="1" spans="1:3">
      <c r="A4" s="9" t="s">
        <v>95</v>
      </c>
      <c r="B4" s="9" t="s">
        <v>96</v>
      </c>
      <c r="C4" s="9" t="s">
        <v>97</v>
      </c>
    </row>
    <row r="5" s="1" customFormat="1" ht="17.25" customHeight="1" spans="1:3">
      <c r="A5" s="133"/>
      <c r="B5" s="9" t="s">
        <v>2142</v>
      </c>
      <c r="C5" s="12">
        <f>SUM(C6,C57)</f>
        <v>-3127</v>
      </c>
    </row>
    <row r="6" s="1" customFormat="1" ht="17.25" customHeight="1" spans="1:3">
      <c r="A6" s="130">
        <v>10301</v>
      </c>
      <c r="B6" s="11" t="s">
        <v>2143</v>
      </c>
      <c r="C6" s="12">
        <f>SUM(C7,C10:C18,C24:C25,C28:C31,C34:C36,C40:C44,C47:C48,C56)</f>
        <v>-3127</v>
      </c>
    </row>
    <row r="7" s="1" customFormat="1" ht="17.25" customHeight="1" spans="1:3">
      <c r="A7" s="130">
        <v>1030102</v>
      </c>
      <c r="B7" s="11" t="s">
        <v>2144</v>
      </c>
      <c r="C7" s="12">
        <f>SUM(C8:C9)</f>
        <v>0</v>
      </c>
    </row>
    <row r="8" s="1" customFormat="1" ht="17.25" customHeight="1" spans="1:3">
      <c r="A8" s="130">
        <v>103010201</v>
      </c>
      <c r="B8" s="13" t="s">
        <v>2145</v>
      </c>
      <c r="C8" s="12">
        <v>0</v>
      </c>
    </row>
    <row r="9" s="1" customFormat="1" ht="17.25" customHeight="1" spans="1:3">
      <c r="A9" s="130">
        <v>103010202</v>
      </c>
      <c r="B9" s="13" t="s">
        <v>2146</v>
      </c>
      <c r="C9" s="12">
        <v>0</v>
      </c>
    </row>
    <row r="10" s="1" customFormat="1" ht="17.25" customHeight="1" spans="1:3">
      <c r="A10" s="130">
        <v>1030106</v>
      </c>
      <c r="B10" s="11" t="s">
        <v>2147</v>
      </c>
      <c r="C10" s="12">
        <v>0</v>
      </c>
    </row>
    <row r="11" s="1" customFormat="1" ht="17.25" customHeight="1" spans="1:3">
      <c r="A11" s="130">
        <v>1030110</v>
      </c>
      <c r="B11" s="11" t="s">
        <v>2148</v>
      </c>
      <c r="C11" s="12">
        <v>0</v>
      </c>
    </row>
    <row r="12" s="1" customFormat="1" ht="17.25" customHeight="1" spans="1:3">
      <c r="A12" s="130">
        <v>1030112</v>
      </c>
      <c r="B12" s="11" t="s">
        <v>2149</v>
      </c>
      <c r="C12" s="12">
        <v>0</v>
      </c>
    </row>
    <row r="13" s="1" customFormat="1" ht="17.25" customHeight="1" spans="1:3">
      <c r="A13" s="130">
        <v>1030115</v>
      </c>
      <c r="B13" s="11" t="s">
        <v>2150</v>
      </c>
      <c r="C13" s="12">
        <v>0</v>
      </c>
    </row>
    <row r="14" s="1" customFormat="1" ht="17.25" customHeight="1" spans="1:3">
      <c r="A14" s="130">
        <v>1030121</v>
      </c>
      <c r="B14" s="11" t="s">
        <v>2151</v>
      </c>
      <c r="C14" s="12">
        <v>0</v>
      </c>
    </row>
    <row r="15" s="1" customFormat="1" ht="17.25" customHeight="1" spans="1:3">
      <c r="A15" s="130">
        <v>1030129</v>
      </c>
      <c r="B15" s="11" t="s">
        <v>2152</v>
      </c>
      <c r="C15" s="12">
        <v>0</v>
      </c>
    </row>
    <row r="16" s="1" customFormat="1" ht="17.25" customHeight="1" spans="1:3">
      <c r="A16" s="130">
        <v>1030146</v>
      </c>
      <c r="B16" s="11" t="s">
        <v>2153</v>
      </c>
      <c r="C16" s="12">
        <v>0</v>
      </c>
    </row>
    <row r="17" s="1" customFormat="1" ht="17.25" customHeight="1" spans="1:3">
      <c r="A17" s="130">
        <v>1030147</v>
      </c>
      <c r="B17" s="11" t="s">
        <v>2154</v>
      </c>
      <c r="C17" s="12">
        <v>0</v>
      </c>
    </row>
    <row r="18" s="1" customFormat="1" ht="17.25" customHeight="1" spans="1:3">
      <c r="A18" s="130">
        <v>1030148</v>
      </c>
      <c r="B18" s="11" t="s">
        <v>2155</v>
      </c>
      <c r="C18" s="12">
        <f>SUM(C19:C23)</f>
        <v>-3241</v>
      </c>
    </row>
    <row r="19" s="1" customFormat="1" ht="17.25" customHeight="1" spans="1:3">
      <c r="A19" s="130">
        <v>103014801</v>
      </c>
      <c r="B19" s="13" t="s">
        <v>2156</v>
      </c>
      <c r="C19" s="12">
        <v>0</v>
      </c>
    </row>
    <row r="20" s="1" customFormat="1" ht="17.25" customHeight="1" spans="1:3">
      <c r="A20" s="130">
        <v>103014802</v>
      </c>
      <c r="B20" s="13" t="s">
        <v>2157</v>
      </c>
      <c r="C20" s="12">
        <v>0</v>
      </c>
    </row>
    <row r="21" s="1" customFormat="1" ht="17.25" customHeight="1" spans="1:3">
      <c r="A21" s="130">
        <v>103014803</v>
      </c>
      <c r="B21" s="13" t="s">
        <v>2158</v>
      </c>
      <c r="C21" s="12">
        <v>0</v>
      </c>
    </row>
    <row r="22" s="1" customFormat="1" ht="17.25" customHeight="1" spans="1:3">
      <c r="A22" s="130">
        <v>103014898</v>
      </c>
      <c r="B22" s="13" t="s">
        <v>2159</v>
      </c>
      <c r="C22" s="12">
        <v>-3241</v>
      </c>
    </row>
    <row r="23" s="1" customFormat="1" ht="17.25" customHeight="1" spans="1:3">
      <c r="A23" s="130">
        <v>103014899</v>
      </c>
      <c r="B23" s="13" t="s">
        <v>2160</v>
      </c>
      <c r="C23" s="12">
        <v>0</v>
      </c>
    </row>
    <row r="24" s="1" customFormat="1" ht="17.25" customHeight="1" spans="1:3">
      <c r="A24" s="130">
        <v>1030149</v>
      </c>
      <c r="B24" s="11" t="s">
        <v>2161</v>
      </c>
      <c r="C24" s="12">
        <v>0</v>
      </c>
    </row>
    <row r="25" s="1" customFormat="1" ht="17.25" customHeight="1" spans="1:3">
      <c r="A25" s="130">
        <v>1030150</v>
      </c>
      <c r="B25" s="11" t="s">
        <v>2162</v>
      </c>
      <c r="C25" s="12">
        <f>SUM(C26:C27)</f>
        <v>0</v>
      </c>
    </row>
    <row r="26" s="1" customFormat="1" ht="17.25" customHeight="1" spans="1:3">
      <c r="A26" s="130">
        <v>103015001</v>
      </c>
      <c r="B26" s="13" t="s">
        <v>2163</v>
      </c>
      <c r="C26" s="12">
        <v>0</v>
      </c>
    </row>
    <row r="27" s="1" customFormat="1" ht="17.25" customHeight="1" spans="1:3">
      <c r="A27" s="130">
        <v>103015002</v>
      </c>
      <c r="B27" s="13" t="s">
        <v>2164</v>
      </c>
      <c r="C27" s="12">
        <v>0</v>
      </c>
    </row>
    <row r="28" s="1" customFormat="1" ht="17.25" customHeight="1" spans="1:3">
      <c r="A28" s="130">
        <v>1030152</v>
      </c>
      <c r="B28" s="11" t="s">
        <v>2165</v>
      </c>
      <c r="C28" s="12">
        <v>0</v>
      </c>
    </row>
    <row r="29" s="1" customFormat="1" ht="17.25" customHeight="1" spans="1:3">
      <c r="A29" s="130">
        <v>1030153</v>
      </c>
      <c r="B29" s="11" t="s">
        <v>2166</v>
      </c>
      <c r="C29" s="12">
        <v>0</v>
      </c>
    </row>
    <row r="30" s="1" customFormat="1" ht="17.25" customHeight="1" spans="1:3">
      <c r="A30" s="130">
        <v>1030154</v>
      </c>
      <c r="B30" s="11" t="s">
        <v>2167</v>
      </c>
      <c r="C30" s="12">
        <v>0</v>
      </c>
    </row>
    <row r="31" s="1" customFormat="1" ht="17.25" customHeight="1" spans="1:3">
      <c r="A31" s="130">
        <v>1030155</v>
      </c>
      <c r="B31" s="11" t="s">
        <v>2168</v>
      </c>
      <c r="C31" s="12">
        <f>SUM(C32:C33)</f>
        <v>0</v>
      </c>
    </row>
    <row r="32" s="1" customFormat="1" ht="17.25" customHeight="1" spans="1:3">
      <c r="A32" s="130">
        <v>103015501</v>
      </c>
      <c r="B32" s="13" t="s">
        <v>2169</v>
      </c>
      <c r="C32" s="12">
        <v>0</v>
      </c>
    </row>
    <row r="33" s="1" customFormat="1" ht="17.25" customHeight="1" spans="1:3">
      <c r="A33" s="130">
        <v>103015502</v>
      </c>
      <c r="B33" s="13" t="s">
        <v>2170</v>
      </c>
      <c r="C33" s="12">
        <v>0</v>
      </c>
    </row>
    <row r="34" s="1" customFormat="1" ht="17.25" customHeight="1" spans="1:3">
      <c r="A34" s="130">
        <v>1030156</v>
      </c>
      <c r="B34" s="11" t="s">
        <v>2171</v>
      </c>
      <c r="C34" s="12">
        <v>114</v>
      </c>
    </row>
    <row r="35" s="1" customFormat="1" ht="17.25" customHeight="1" spans="1:3">
      <c r="A35" s="130">
        <v>1030157</v>
      </c>
      <c r="B35" s="11" t="s">
        <v>2172</v>
      </c>
      <c r="C35" s="12">
        <v>0</v>
      </c>
    </row>
    <row r="36" s="1" customFormat="1" ht="17.25" customHeight="1" spans="1:3">
      <c r="A36" s="130">
        <v>1030158</v>
      </c>
      <c r="B36" s="11" t="s">
        <v>2173</v>
      </c>
      <c r="C36" s="12">
        <f>SUM(C37:C39)</f>
        <v>0</v>
      </c>
    </row>
    <row r="37" s="1" customFormat="1" ht="17.25" customHeight="1" spans="1:3">
      <c r="A37" s="130">
        <v>103015801</v>
      </c>
      <c r="B37" s="13" t="s">
        <v>2174</v>
      </c>
      <c r="C37" s="12">
        <v>0</v>
      </c>
    </row>
    <row r="38" s="1" customFormat="1" ht="17.25" customHeight="1" spans="1:3">
      <c r="A38" s="130">
        <v>103015802</v>
      </c>
      <c r="B38" s="13" t="s">
        <v>2175</v>
      </c>
      <c r="C38" s="12">
        <v>0</v>
      </c>
    </row>
    <row r="39" s="1" customFormat="1" ht="17.25" customHeight="1" spans="1:3">
      <c r="A39" s="130">
        <v>103015803</v>
      </c>
      <c r="B39" s="13" t="s">
        <v>2176</v>
      </c>
      <c r="C39" s="12">
        <v>0</v>
      </c>
    </row>
    <row r="40" s="1" customFormat="1" ht="17.25" customHeight="1" spans="1:3">
      <c r="A40" s="130">
        <v>1030159</v>
      </c>
      <c r="B40" s="11" t="s">
        <v>2177</v>
      </c>
      <c r="C40" s="12">
        <v>0</v>
      </c>
    </row>
    <row r="41" s="1" customFormat="1" ht="17.25" customHeight="1" spans="1:3">
      <c r="A41" s="130">
        <v>1030166</v>
      </c>
      <c r="B41" s="11" t="s">
        <v>2178</v>
      </c>
      <c r="C41" s="12">
        <v>0</v>
      </c>
    </row>
    <row r="42" s="1" customFormat="1" ht="17.25" customHeight="1" spans="1:3">
      <c r="A42" s="130">
        <v>1030168</v>
      </c>
      <c r="B42" s="11" t="s">
        <v>2179</v>
      </c>
      <c r="C42" s="12">
        <v>0</v>
      </c>
    </row>
    <row r="43" s="1" customFormat="1" ht="17.25" customHeight="1" spans="1:3">
      <c r="A43" s="130">
        <v>1030171</v>
      </c>
      <c r="B43" s="11" t="s">
        <v>2180</v>
      </c>
      <c r="C43" s="12">
        <v>0</v>
      </c>
    </row>
    <row r="44" s="1" customFormat="1" ht="17.25" customHeight="1" spans="1:3">
      <c r="A44" s="130">
        <v>1030175</v>
      </c>
      <c r="B44" s="11" t="s">
        <v>2181</v>
      </c>
      <c r="C44" s="12">
        <f>SUM(C45:C46)</f>
        <v>0</v>
      </c>
    </row>
    <row r="45" s="1" customFormat="1" ht="17.25" customHeight="1" spans="1:3">
      <c r="A45" s="130">
        <v>103017501</v>
      </c>
      <c r="B45" s="13" t="s">
        <v>2182</v>
      </c>
      <c r="C45" s="12">
        <v>0</v>
      </c>
    </row>
    <row r="46" s="1" customFormat="1" ht="17.25" customHeight="1" spans="1:3">
      <c r="A46" s="130">
        <v>103017502</v>
      </c>
      <c r="B46" s="13" t="s">
        <v>2183</v>
      </c>
      <c r="C46" s="12">
        <v>0</v>
      </c>
    </row>
    <row r="47" s="1" customFormat="1" ht="17.25" customHeight="1" spans="1:3">
      <c r="A47" s="130">
        <v>1030178</v>
      </c>
      <c r="B47" s="11" t="s">
        <v>2184</v>
      </c>
      <c r="C47" s="12">
        <v>0</v>
      </c>
    </row>
    <row r="48" s="1" customFormat="1" ht="17.25" customHeight="1" spans="1:3">
      <c r="A48" s="130">
        <v>1030180</v>
      </c>
      <c r="B48" s="11" t="s">
        <v>2185</v>
      </c>
      <c r="C48" s="12">
        <f>SUM(C49:C55)</f>
        <v>0</v>
      </c>
    </row>
    <row r="49" s="1" customFormat="1" ht="17.25" customHeight="1" spans="1:3">
      <c r="A49" s="130">
        <v>103018001</v>
      </c>
      <c r="B49" s="13" t="s">
        <v>2186</v>
      </c>
      <c r="C49" s="12">
        <v>0</v>
      </c>
    </row>
    <row r="50" s="1" customFormat="1" ht="17.25" customHeight="1" spans="1:3">
      <c r="A50" s="130">
        <v>103018002</v>
      </c>
      <c r="B50" s="13" t="s">
        <v>2187</v>
      </c>
      <c r="C50" s="12">
        <v>0</v>
      </c>
    </row>
    <row r="51" s="1" customFormat="1" ht="17.25" customHeight="1" spans="1:3">
      <c r="A51" s="130">
        <v>103018003</v>
      </c>
      <c r="B51" s="13" t="s">
        <v>2188</v>
      </c>
      <c r="C51" s="12">
        <v>0</v>
      </c>
    </row>
    <row r="52" s="1" customFormat="1" ht="17.25" customHeight="1" spans="1:3">
      <c r="A52" s="130">
        <v>103018004</v>
      </c>
      <c r="B52" s="13" t="s">
        <v>2189</v>
      </c>
      <c r="C52" s="12">
        <v>0</v>
      </c>
    </row>
    <row r="53" s="1" customFormat="1" ht="17.25" customHeight="1" spans="1:3">
      <c r="A53" s="130">
        <v>103018005</v>
      </c>
      <c r="B53" s="13" t="s">
        <v>2190</v>
      </c>
      <c r="C53" s="12">
        <v>0</v>
      </c>
    </row>
    <row r="54" s="1" customFormat="1" ht="17.25" customHeight="1" spans="1:3">
      <c r="A54" s="130">
        <v>103018006</v>
      </c>
      <c r="B54" s="13" t="s">
        <v>2191</v>
      </c>
      <c r="C54" s="12">
        <v>0</v>
      </c>
    </row>
    <row r="55" s="1" customFormat="1" ht="17.25" customHeight="1" spans="1:3">
      <c r="A55" s="130">
        <v>103018007</v>
      </c>
      <c r="B55" s="13" t="s">
        <v>2192</v>
      </c>
      <c r="C55" s="12">
        <v>0</v>
      </c>
    </row>
    <row r="56" s="1" customFormat="1" ht="17.25" customHeight="1" spans="1:3">
      <c r="A56" s="130">
        <v>1030199</v>
      </c>
      <c r="B56" s="11" t="s">
        <v>2193</v>
      </c>
      <c r="C56" s="12">
        <v>0</v>
      </c>
    </row>
    <row r="57" s="1" customFormat="1" ht="17.25" customHeight="1" spans="1:3">
      <c r="A57" s="130">
        <v>10310</v>
      </c>
      <c r="B57" s="11" t="s">
        <v>2194</v>
      </c>
      <c r="C57" s="12">
        <f>SUM(C58:C61,C65:C71,C74:C75)</f>
        <v>0</v>
      </c>
    </row>
    <row r="58" s="1" customFormat="1" ht="17.25" customHeight="1" spans="1:3">
      <c r="A58" s="130">
        <v>1031003</v>
      </c>
      <c r="B58" s="11" t="s">
        <v>2195</v>
      </c>
      <c r="C58" s="12">
        <v>0</v>
      </c>
    </row>
    <row r="59" s="1" customFormat="1" ht="17.25" customHeight="1" spans="1:3">
      <c r="A59" s="130">
        <v>1031004</v>
      </c>
      <c r="B59" s="11" t="s">
        <v>2196</v>
      </c>
      <c r="C59" s="12">
        <v>0</v>
      </c>
    </row>
    <row r="60" s="1" customFormat="1" ht="17.25" customHeight="1" spans="1:3">
      <c r="A60" s="130">
        <v>1031005</v>
      </c>
      <c r="B60" s="11" t="s">
        <v>2197</v>
      </c>
      <c r="C60" s="12">
        <v>0</v>
      </c>
    </row>
    <row r="61" s="1" customFormat="1" ht="17.25" customHeight="1" spans="1:3">
      <c r="A61" s="130">
        <v>1031006</v>
      </c>
      <c r="B61" s="11" t="s">
        <v>2198</v>
      </c>
      <c r="C61" s="12">
        <f>SUM(C62:C64)</f>
        <v>0</v>
      </c>
    </row>
    <row r="62" s="1" customFormat="1" ht="17.25" customHeight="1" spans="1:3">
      <c r="A62" s="130">
        <v>103100601</v>
      </c>
      <c r="B62" s="13" t="s">
        <v>2199</v>
      </c>
      <c r="C62" s="12">
        <v>0</v>
      </c>
    </row>
    <row r="63" s="1" customFormat="1" ht="17.25" customHeight="1" spans="1:3">
      <c r="A63" s="130">
        <v>103100602</v>
      </c>
      <c r="B63" s="13" t="s">
        <v>2200</v>
      </c>
      <c r="C63" s="12">
        <v>0</v>
      </c>
    </row>
    <row r="64" s="1" customFormat="1" ht="17.25" customHeight="1" spans="1:3">
      <c r="A64" s="130">
        <v>103100699</v>
      </c>
      <c r="B64" s="13" t="s">
        <v>2201</v>
      </c>
      <c r="C64" s="12">
        <v>0</v>
      </c>
    </row>
    <row r="65" s="1" customFormat="1" ht="17.25" customHeight="1" spans="1:3">
      <c r="A65" s="130">
        <v>1031007</v>
      </c>
      <c r="B65" s="11" t="s">
        <v>2202</v>
      </c>
      <c r="C65" s="12">
        <v>0</v>
      </c>
    </row>
    <row r="66" s="1" customFormat="1" ht="17.25" customHeight="1" spans="1:3">
      <c r="A66" s="130">
        <v>1031008</v>
      </c>
      <c r="B66" s="11" t="s">
        <v>2203</v>
      </c>
      <c r="C66" s="12">
        <v>0</v>
      </c>
    </row>
    <row r="67" s="1" customFormat="1" ht="17.25" customHeight="1" spans="1:3">
      <c r="A67" s="130">
        <v>1031009</v>
      </c>
      <c r="B67" s="11" t="s">
        <v>2204</v>
      </c>
      <c r="C67" s="12">
        <v>0</v>
      </c>
    </row>
    <row r="68" s="1" customFormat="1" ht="17.25" customHeight="1" spans="1:3">
      <c r="A68" s="130">
        <v>1031010</v>
      </c>
      <c r="B68" s="11" t="s">
        <v>2205</v>
      </c>
      <c r="C68" s="12">
        <v>0</v>
      </c>
    </row>
    <row r="69" s="1" customFormat="1" ht="17.25" customHeight="1" spans="1:3">
      <c r="A69" s="130">
        <v>1031011</v>
      </c>
      <c r="B69" s="11" t="s">
        <v>2206</v>
      </c>
      <c r="C69" s="12">
        <v>0</v>
      </c>
    </row>
    <row r="70" s="1" customFormat="1" ht="17.25" customHeight="1" spans="1:3">
      <c r="A70" s="130">
        <v>1031012</v>
      </c>
      <c r="B70" s="11" t="s">
        <v>2207</v>
      </c>
      <c r="C70" s="12">
        <v>0</v>
      </c>
    </row>
    <row r="71" s="1" customFormat="1" ht="17.25" customHeight="1" spans="1:3">
      <c r="A71" s="130">
        <v>1031013</v>
      </c>
      <c r="B71" s="11" t="s">
        <v>2208</v>
      </c>
      <c r="C71" s="12">
        <f>SUM(C72:C73)</f>
        <v>0</v>
      </c>
    </row>
    <row r="72" s="1" customFormat="1" ht="17.25" customHeight="1" spans="1:3">
      <c r="A72" s="130">
        <v>103101301</v>
      </c>
      <c r="B72" s="13" t="s">
        <v>2209</v>
      </c>
      <c r="C72" s="12">
        <v>0</v>
      </c>
    </row>
    <row r="73" s="1" customFormat="1" ht="17.25" customHeight="1" spans="1:3">
      <c r="A73" s="130">
        <v>103101399</v>
      </c>
      <c r="B73" s="13" t="s">
        <v>2210</v>
      </c>
      <c r="C73" s="12">
        <v>0</v>
      </c>
    </row>
    <row r="74" s="1" customFormat="1" ht="17.25" customHeight="1" spans="1:3">
      <c r="A74" s="130">
        <v>1031014</v>
      </c>
      <c r="B74" s="11" t="s">
        <v>2211</v>
      </c>
      <c r="C74" s="12">
        <v>0</v>
      </c>
    </row>
    <row r="75" s="1" customFormat="1" ht="17.25" customHeight="1" spans="1:3">
      <c r="A75" s="130">
        <v>1031099</v>
      </c>
      <c r="B75" s="11" t="s">
        <v>2212</v>
      </c>
      <c r="C75" s="12">
        <f>SUM(C76:C77)</f>
        <v>0</v>
      </c>
    </row>
    <row r="76" s="1" customFormat="1" ht="17.25" customHeight="1" spans="1:3">
      <c r="A76" s="130">
        <v>103109998</v>
      </c>
      <c r="B76" s="13" t="s">
        <v>2213</v>
      </c>
      <c r="C76" s="12">
        <v>0</v>
      </c>
    </row>
    <row r="77" s="1" customFormat="1" ht="17.25" customHeight="1" spans="1:3">
      <c r="A77" s="130">
        <v>103109999</v>
      </c>
      <c r="B77" s="13" t="s">
        <v>2214</v>
      </c>
      <c r="C77" s="12">
        <v>0</v>
      </c>
    </row>
  </sheetData>
  <mergeCells count="1">
    <mergeCell ref="A2:C2"/>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workbookViewId="0">
      <selection activeCell="A2" sqref="A2:E2"/>
    </sheetView>
  </sheetViews>
  <sheetFormatPr defaultColWidth="9.1" defaultRowHeight="14.25" outlineLevelCol="4"/>
  <cols>
    <col min="1" max="1" width="51.1" style="1" customWidth="1"/>
    <col min="2" max="2" width="7.9" style="1" customWidth="1"/>
    <col min="3" max="3" width="9.1" style="74" customWidth="1"/>
    <col min="4" max="4" width="10.7" style="1" customWidth="1"/>
    <col min="5" max="5" width="12.7" style="1" customWidth="1"/>
    <col min="6" max="231" width="9.1" style="1" customWidth="1"/>
    <col min="232" max="16383" width="9.1" style="1"/>
  </cols>
  <sheetData>
    <row r="1" ht="13.5" spans="1:1">
      <c r="A1" s="119" t="s">
        <v>2215</v>
      </c>
    </row>
    <row r="2" s="1" customFormat="1" ht="33.9" customHeight="1" spans="1:5">
      <c r="A2" s="45" t="s">
        <v>2216</v>
      </c>
      <c r="B2" s="45"/>
      <c r="C2" s="120"/>
      <c r="D2" s="45"/>
      <c r="E2" s="45"/>
    </row>
    <row r="3" s="1" customFormat="1" ht="24" customHeight="1" spans="1:5">
      <c r="A3" s="75"/>
      <c r="B3" s="75"/>
      <c r="C3" s="74"/>
      <c r="E3" s="43" t="s">
        <v>60</v>
      </c>
    </row>
    <row r="4" s="1" customFormat="1" ht="17.1" customHeight="1" spans="1:5">
      <c r="A4" s="121" t="s">
        <v>1921</v>
      </c>
      <c r="B4" s="122" t="s">
        <v>771</v>
      </c>
      <c r="C4" s="123" t="s">
        <v>2217</v>
      </c>
      <c r="D4" s="124" t="s">
        <v>2218</v>
      </c>
      <c r="E4" s="124"/>
    </row>
    <row r="5" s="1" customFormat="1" ht="18.75" customHeight="1" spans="1:5">
      <c r="A5" s="125"/>
      <c r="B5" s="122"/>
      <c r="C5" s="123"/>
      <c r="D5" s="126" t="s">
        <v>64</v>
      </c>
      <c r="E5" s="126" t="s">
        <v>773</v>
      </c>
    </row>
    <row r="6" s="1" customFormat="1" ht="18.75" customHeight="1" spans="1:5">
      <c r="A6" s="10" t="s">
        <v>2219</v>
      </c>
      <c r="B6" s="80">
        <f>B7+B10+B13+B20+B23</f>
        <v>4125</v>
      </c>
      <c r="C6" s="80">
        <f>C7+C10+C13+C20+C23</f>
        <v>4285</v>
      </c>
      <c r="D6" s="127">
        <f>E6/B6*100</f>
        <v>3.87878787878788</v>
      </c>
      <c r="E6" s="128">
        <f t="shared" ref="E6:E13" si="0">C6-B6</f>
        <v>160</v>
      </c>
    </row>
    <row r="7" s="1" customFormat="1" ht="18.75" customHeight="1" spans="1:5">
      <c r="A7" s="11" t="s">
        <v>1183</v>
      </c>
      <c r="B7" s="80">
        <f t="shared" ref="B7:B11" si="1">B8</f>
        <v>58</v>
      </c>
      <c r="C7" s="80">
        <f>C8</f>
        <v>120</v>
      </c>
      <c r="D7" s="127"/>
      <c r="E7" s="128">
        <f t="shared" si="0"/>
        <v>62</v>
      </c>
    </row>
    <row r="8" s="1" customFormat="1" ht="18.75" customHeight="1" spans="1:5">
      <c r="A8" s="11" t="s">
        <v>2220</v>
      </c>
      <c r="B8" s="80">
        <f t="shared" si="1"/>
        <v>58</v>
      </c>
      <c r="C8" s="80">
        <f>C9</f>
        <v>120</v>
      </c>
      <c r="D8" s="127"/>
      <c r="E8" s="128">
        <f t="shared" si="0"/>
        <v>62</v>
      </c>
    </row>
    <row r="9" s="1" customFormat="1" ht="18.75" customHeight="1" spans="1:5">
      <c r="A9" s="13" t="s">
        <v>2221</v>
      </c>
      <c r="B9" s="129">
        <v>58</v>
      </c>
      <c r="C9" s="129">
        <v>120</v>
      </c>
      <c r="D9" s="127"/>
      <c r="E9" s="128">
        <f t="shared" si="0"/>
        <v>62</v>
      </c>
    </row>
    <row r="10" s="1" customFormat="1" ht="18.75" customHeight="1" spans="1:5">
      <c r="A10" s="11" t="s">
        <v>1643</v>
      </c>
      <c r="B10" s="129">
        <f t="shared" si="1"/>
        <v>20</v>
      </c>
      <c r="C10" s="129">
        <f>C11</f>
        <v>0</v>
      </c>
      <c r="D10" s="127"/>
      <c r="E10" s="128">
        <f t="shared" si="0"/>
        <v>-20</v>
      </c>
    </row>
    <row r="11" s="1" customFormat="1" ht="18.75" customHeight="1" spans="1:5">
      <c r="A11" s="11" t="s">
        <v>2222</v>
      </c>
      <c r="B11" s="129">
        <f t="shared" si="1"/>
        <v>20</v>
      </c>
      <c r="C11" s="129">
        <f>C12</f>
        <v>0</v>
      </c>
      <c r="D11" s="127"/>
      <c r="E11" s="128">
        <f t="shared" si="0"/>
        <v>-20</v>
      </c>
    </row>
    <row r="12" s="1" customFormat="1" ht="18.75" customHeight="1" spans="1:5">
      <c r="A12" s="13" t="s">
        <v>2223</v>
      </c>
      <c r="B12" s="12">
        <v>20</v>
      </c>
      <c r="C12" s="12"/>
      <c r="D12" s="127"/>
      <c r="E12" s="128">
        <f t="shared" si="0"/>
        <v>-20</v>
      </c>
    </row>
    <row r="13" s="1" customFormat="1" ht="18.75" customHeight="1" spans="1:5">
      <c r="A13" s="11" t="s">
        <v>1915</v>
      </c>
      <c r="B13" s="12">
        <f>B14</f>
        <v>351</v>
      </c>
      <c r="C13" s="12">
        <f>C14</f>
        <v>407</v>
      </c>
      <c r="D13" s="127">
        <f>E13/B13*100</f>
        <v>15.954415954416</v>
      </c>
      <c r="E13" s="128">
        <f t="shared" si="0"/>
        <v>56</v>
      </c>
    </row>
    <row r="14" s="1" customFormat="1" ht="18.75" customHeight="1" spans="1:5">
      <c r="A14" s="11" t="s">
        <v>2224</v>
      </c>
      <c r="B14" s="12">
        <f>SUM(B15:B18)</f>
        <v>351</v>
      </c>
      <c r="C14" s="12">
        <f>SUM(C15:C18)</f>
        <v>407</v>
      </c>
      <c r="D14" s="127"/>
      <c r="E14" s="128"/>
    </row>
    <row r="15" s="1" customFormat="1" ht="18.75" customHeight="1" spans="1:5">
      <c r="A15" s="13" t="s">
        <v>2225</v>
      </c>
      <c r="B15" s="12">
        <v>305</v>
      </c>
      <c r="C15" s="12">
        <v>403</v>
      </c>
      <c r="D15" s="127"/>
      <c r="E15" s="128">
        <f>C15-B15</f>
        <v>98</v>
      </c>
    </row>
    <row r="16" s="1" customFormat="1" ht="18.75" customHeight="1" spans="1:5">
      <c r="A16" s="13" t="s">
        <v>2226</v>
      </c>
      <c r="B16" s="12">
        <v>20</v>
      </c>
      <c r="C16" s="12"/>
      <c r="D16" s="127"/>
      <c r="E16" s="128">
        <f>C16-B16</f>
        <v>-20</v>
      </c>
    </row>
    <row r="17" s="1" customFormat="1" ht="18.75" customHeight="1" spans="1:5">
      <c r="A17" s="13" t="s">
        <v>2227</v>
      </c>
      <c r="B17" s="12">
        <v>21</v>
      </c>
      <c r="C17" s="12">
        <v>4</v>
      </c>
      <c r="D17" s="127"/>
      <c r="E17" s="128">
        <f>C17-B17</f>
        <v>-17</v>
      </c>
    </row>
    <row r="18" s="1" customFormat="1" ht="18.75" customHeight="1" spans="1:5">
      <c r="A18" s="13" t="s">
        <v>2228</v>
      </c>
      <c r="B18" s="129">
        <v>5</v>
      </c>
      <c r="C18" s="129"/>
      <c r="D18" s="127">
        <f>E18/B18*100</f>
        <v>-100</v>
      </c>
      <c r="E18" s="128">
        <f>C18-B18</f>
        <v>-5</v>
      </c>
    </row>
    <row r="19" s="1" customFormat="1" ht="18.75" customHeight="1" spans="1:5">
      <c r="A19" s="130" t="s">
        <v>2229</v>
      </c>
      <c r="B19" s="129"/>
      <c r="C19" s="129"/>
      <c r="D19" s="127"/>
      <c r="E19" s="128"/>
    </row>
    <row r="20" s="1" customFormat="1" ht="18.75" customHeight="1" spans="1:5">
      <c r="A20" s="11" t="s">
        <v>1846</v>
      </c>
      <c r="B20" s="129">
        <f t="shared" ref="B20:B24" si="2">B21</f>
        <v>3688</v>
      </c>
      <c r="C20" s="129">
        <f>C21</f>
        <v>3758</v>
      </c>
      <c r="D20" s="127">
        <f t="shared" ref="D20:D25" si="3">E20/B20*100</f>
        <v>1.89804772234273</v>
      </c>
      <c r="E20" s="128">
        <f t="shared" ref="E20:E25" si="4">C20-B20</f>
        <v>70</v>
      </c>
    </row>
    <row r="21" s="1" customFormat="1" ht="18.75" customHeight="1" spans="1:5">
      <c r="A21" s="11" t="s">
        <v>2230</v>
      </c>
      <c r="B21" s="12">
        <f t="shared" si="2"/>
        <v>3688</v>
      </c>
      <c r="C21" s="12">
        <f>C22</f>
        <v>3758</v>
      </c>
      <c r="D21" s="127">
        <f t="shared" si="3"/>
        <v>1.89804772234273</v>
      </c>
      <c r="E21" s="128">
        <f t="shared" si="4"/>
        <v>70</v>
      </c>
    </row>
    <row r="22" s="1" customFormat="1" ht="18.75" customHeight="1" spans="1:5">
      <c r="A22" s="13" t="s">
        <v>2231</v>
      </c>
      <c r="B22" s="80">
        <v>3688</v>
      </c>
      <c r="C22" s="80">
        <v>3758</v>
      </c>
      <c r="D22" s="127">
        <f t="shared" si="3"/>
        <v>1.89804772234273</v>
      </c>
      <c r="E22" s="128">
        <f t="shared" si="4"/>
        <v>70</v>
      </c>
    </row>
    <row r="23" s="1" customFormat="1" ht="18.75" customHeight="1" spans="1:5">
      <c r="A23" s="11" t="s">
        <v>1854</v>
      </c>
      <c r="B23" s="80">
        <f t="shared" si="2"/>
        <v>8</v>
      </c>
      <c r="C23" s="80">
        <f>C24</f>
        <v>0</v>
      </c>
      <c r="D23" s="127">
        <f t="shared" si="3"/>
        <v>-100</v>
      </c>
      <c r="E23" s="128">
        <f t="shared" si="4"/>
        <v>-8</v>
      </c>
    </row>
    <row r="24" s="1" customFormat="1" ht="18.75" customHeight="1" spans="1:5">
      <c r="A24" s="11" t="s">
        <v>2232</v>
      </c>
      <c r="B24" s="83">
        <f t="shared" si="2"/>
        <v>8</v>
      </c>
      <c r="C24" s="83">
        <f>C25</f>
        <v>0</v>
      </c>
      <c r="D24" s="127">
        <f t="shared" si="3"/>
        <v>-100</v>
      </c>
      <c r="E24" s="128">
        <f t="shared" si="4"/>
        <v>-8</v>
      </c>
    </row>
    <row r="25" s="1" customFormat="1" spans="1:5">
      <c r="A25" s="13" t="s">
        <v>2233</v>
      </c>
      <c r="B25" s="129">
        <v>8</v>
      </c>
      <c r="C25" s="129"/>
      <c r="D25" s="127">
        <f t="shared" si="3"/>
        <v>-100</v>
      </c>
      <c r="E25" s="128">
        <f t="shared" si="4"/>
        <v>-8</v>
      </c>
    </row>
    <row r="26" s="1" customFormat="1" spans="3:3">
      <c r="C26" s="74"/>
    </row>
    <row r="27" s="1" customFormat="1" spans="3:3">
      <c r="C27" s="74"/>
    </row>
    <row r="28" s="1" customFormat="1" spans="3:3">
      <c r="C28" s="74"/>
    </row>
    <row r="29" s="1" customFormat="1" spans="3:3">
      <c r="C29" s="74"/>
    </row>
    <row r="30" s="1" customFormat="1" spans="3:3">
      <c r="C30" s="74"/>
    </row>
    <row r="31" s="1" customFormat="1" spans="3:3">
      <c r="C31" s="74"/>
    </row>
  </sheetData>
  <mergeCells count="6">
    <mergeCell ref="A2:E2"/>
    <mergeCell ref="A3:B3"/>
    <mergeCell ref="D4:E4"/>
    <mergeCell ref="A4:A5"/>
    <mergeCell ref="B4:B5"/>
    <mergeCell ref="C4:C5"/>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workbookViewId="0">
      <selection activeCell="A2" sqref="A2:D2"/>
    </sheetView>
  </sheetViews>
  <sheetFormatPr defaultColWidth="12.1833333333333" defaultRowHeight="15.55" customHeight="1" outlineLevelCol="3"/>
  <cols>
    <col min="1" max="1" width="35" style="1" customWidth="1"/>
    <col min="2" max="2" width="18.9416666666667" style="1" customWidth="1"/>
    <col min="3" max="3" width="35" style="1" customWidth="1"/>
    <col min="4" max="4" width="18.9416666666667" style="1" customWidth="1"/>
    <col min="5" max="256" width="12.1833333333333" style="1" customWidth="1"/>
    <col min="257" max="16384" width="12.1833333333333" style="1"/>
  </cols>
  <sheetData>
    <row r="1" customHeight="1" spans="1:1">
      <c r="A1" s="1" t="s">
        <v>2234</v>
      </c>
    </row>
    <row r="2" s="1" customFormat="1" ht="34" customHeight="1" spans="1:4">
      <c r="A2" s="7" t="s">
        <v>2235</v>
      </c>
      <c r="B2" s="7"/>
      <c r="C2" s="7"/>
      <c r="D2" s="7"/>
    </row>
    <row r="3" s="1" customFormat="1" ht="17" customHeight="1" spans="1:4">
      <c r="A3" s="14" t="s">
        <v>60</v>
      </c>
      <c r="B3" s="14"/>
      <c r="C3" s="14"/>
      <c r="D3" s="14"/>
    </row>
    <row r="4" s="1" customFormat="1" ht="17" customHeight="1" spans="1:4">
      <c r="A4" s="9" t="s">
        <v>1921</v>
      </c>
      <c r="B4" s="9" t="s">
        <v>97</v>
      </c>
      <c r="C4" s="9" t="s">
        <v>1921</v>
      </c>
      <c r="D4" s="9" t="s">
        <v>97</v>
      </c>
    </row>
    <row r="5" s="1" customFormat="1" ht="17" customHeight="1" spans="1:4">
      <c r="A5" s="13" t="s">
        <v>2142</v>
      </c>
      <c r="B5" s="12">
        <v>-3127</v>
      </c>
      <c r="C5" s="13" t="s">
        <v>2236</v>
      </c>
      <c r="D5" s="12">
        <v>4285</v>
      </c>
    </row>
    <row r="6" s="1" customFormat="1" ht="17" customHeight="1" spans="1:4">
      <c r="A6" s="13" t="s">
        <v>2237</v>
      </c>
      <c r="B6" s="12">
        <v>844</v>
      </c>
      <c r="C6" s="13" t="s">
        <v>2238</v>
      </c>
      <c r="D6" s="12">
        <v>0</v>
      </c>
    </row>
    <row r="7" s="1" customFormat="1" ht="17" customHeight="1" spans="1:4">
      <c r="A7" s="13" t="s">
        <v>2239</v>
      </c>
      <c r="B7" s="12">
        <v>0</v>
      </c>
      <c r="C7" s="13" t="s">
        <v>2240</v>
      </c>
      <c r="D7" s="12">
        <v>0</v>
      </c>
    </row>
    <row r="8" s="1" customFormat="1" ht="17" customHeight="1" spans="1:4">
      <c r="A8" s="13" t="s">
        <v>2241</v>
      </c>
      <c r="B8" s="12">
        <v>0</v>
      </c>
      <c r="C8" s="13"/>
      <c r="D8" s="20"/>
    </row>
    <row r="9" s="1" customFormat="1" ht="17" customHeight="1" spans="1:4">
      <c r="A9" s="13" t="s">
        <v>2242</v>
      </c>
      <c r="B9" s="12">
        <v>0</v>
      </c>
      <c r="C9" s="13"/>
      <c r="D9" s="20"/>
    </row>
    <row r="10" s="1" customFormat="1" ht="17" customHeight="1" spans="1:4">
      <c r="A10" s="13" t="s">
        <v>2243</v>
      </c>
      <c r="B10" s="12">
        <v>6999</v>
      </c>
      <c r="C10" s="13" t="s">
        <v>2244</v>
      </c>
      <c r="D10" s="12">
        <v>357</v>
      </c>
    </row>
    <row r="11" s="1" customFormat="1" ht="17" customHeight="1" spans="1:4">
      <c r="A11" s="13" t="s">
        <v>2245</v>
      </c>
      <c r="B11" s="12">
        <v>0</v>
      </c>
      <c r="C11" s="13"/>
      <c r="D11" s="20"/>
    </row>
    <row r="12" s="1" customFormat="1" ht="17" customHeight="1" spans="1:4">
      <c r="A12" s="13" t="s">
        <v>2246</v>
      </c>
      <c r="B12" s="12">
        <v>6999</v>
      </c>
      <c r="C12" s="13"/>
      <c r="D12" s="20"/>
    </row>
    <row r="13" s="1" customFormat="1" ht="17" customHeight="1" spans="1:4">
      <c r="A13" s="13" t="s">
        <v>2247</v>
      </c>
      <c r="B13" s="12">
        <v>0</v>
      </c>
      <c r="C13" s="13" t="s">
        <v>2248</v>
      </c>
      <c r="D13" s="20">
        <v>0</v>
      </c>
    </row>
    <row r="14" s="1" customFormat="1" ht="17" customHeight="1" spans="1:4">
      <c r="A14" s="13" t="s">
        <v>2249</v>
      </c>
      <c r="B14" s="12">
        <v>0</v>
      </c>
      <c r="C14" s="13" t="s">
        <v>2250</v>
      </c>
      <c r="D14" s="12">
        <v>0</v>
      </c>
    </row>
    <row r="15" s="1" customFormat="1" ht="17" customHeight="1" spans="1:4">
      <c r="A15" s="13" t="s">
        <v>2251</v>
      </c>
      <c r="B15" s="12">
        <v>0</v>
      </c>
      <c r="C15" s="13"/>
      <c r="D15" s="12"/>
    </row>
    <row r="16" s="1" customFormat="1" ht="17" customHeight="1" spans="1:4">
      <c r="A16" s="13" t="s">
        <v>2252</v>
      </c>
      <c r="B16" s="12">
        <v>0</v>
      </c>
      <c r="C16" s="13" t="s">
        <v>2253</v>
      </c>
      <c r="D16" s="20">
        <v>0</v>
      </c>
    </row>
    <row r="17" s="1" customFormat="1" ht="17" customHeight="1" spans="1:4">
      <c r="A17" s="13" t="s">
        <v>2254</v>
      </c>
      <c r="B17" s="12">
        <v>0</v>
      </c>
      <c r="C17" s="13"/>
      <c r="D17" s="12"/>
    </row>
    <row r="18" s="1" customFormat="1" ht="17" customHeight="1" spans="1:4">
      <c r="A18" s="13" t="s">
        <v>2255</v>
      </c>
      <c r="B18" s="12">
        <v>0</v>
      </c>
      <c r="C18" s="13" t="s">
        <v>2256</v>
      </c>
      <c r="D18" s="20">
        <v>0</v>
      </c>
    </row>
    <row r="19" s="1" customFormat="1" ht="17" customHeight="1" spans="1:4">
      <c r="A19" s="13" t="s">
        <v>2257</v>
      </c>
      <c r="B19" s="12">
        <v>0</v>
      </c>
      <c r="C19" s="13" t="s">
        <v>2258</v>
      </c>
      <c r="D19" s="12">
        <v>0</v>
      </c>
    </row>
    <row r="20" s="1" customFormat="1" ht="17" customHeight="1" spans="1:4">
      <c r="A20" s="13"/>
      <c r="B20" s="12"/>
      <c r="C20" s="13" t="s">
        <v>2259</v>
      </c>
      <c r="D20" s="12">
        <v>0</v>
      </c>
    </row>
    <row r="21" s="1" customFormat="1" ht="17" customHeight="1" spans="1:4">
      <c r="A21" s="13"/>
      <c r="B21" s="20"/>
      <c r="C21" s="13" t="s">
        <v>2260</v>
      </c>
      <c r="D21" s="12">
        <v>74</v>
      </c>
    </row>
    <row r="22" s="1" customFormat="1" ht="17" customHeight="1" spans="1:4">
      <c r="A22" s="13" t="s">
        <v>2261</v>
      </c>
      <c r="B22" s="20">
        <v>4716</v>
      </c>
      <c r="C22" s="13" t="s">
        <v>2262</v>
      </c>
      <c r="D22" s="12">
        <v>4716</v>
      </c>
    </row>
  </sheetData>
  <mergeCells count="2">
    <mergeCell ref="A2:D2"/>
    <mergeCell ref="A3:D3"/>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
  <sheetViews>
    <sheetView workbookViewId="0">
      <selection activeCell="E22" sqref="E22"/>
    </sheetView>
  </sheetViews>
  <sheetFormatPr defaultColWidth="12.1833333333333" defaultRowHeight="15.55" customHeight="1" outlineLevelCol="3"/>
  <cols>
    <col min="1" max="1" width="37.7" style="1" customWidth="1"/>
    <col min="2" max="2" width="24.4" style="1" customWidth="1"/>
    <col min="3" max="3" width="17.1" style="1" customWidth="1"/>
    <col min="4" max="4" width="12.1" style="1" customWidth="1"/>
    <col min="5" max="250" width="12.1833333333333" style="1" customWidth="1"/>
    <col min="251" max="16384" width="12.1833333333333" style="1"/>
  </cols>
  <sheetData>
    <row r="1" customHeight="1" spans="1:1">
      <c r="A1" s="1" t="s">
        <v>2263</v>
      </c>
    </row>
    <row r="2" s="1" customFormat="1" ht="33.75" customHeight="1" spans="1:4">
      <c r="A2" s="7" t="s">
        <v>2264</v>
      </c>
      <c r="B2" s="7"/>
      <c r="C2" s="7"/>
      <c r="D2" s="7"/>
    </row>
    <row r="3" s="1" customFormat="1" ht="16.95" customHeight="1" spans="1:4">
      <c r="A3" s="14" t="s">
        <v>60</v>
      </c>
      <c r="B3" s="14"/>
      <c r="C3" s="14"/>
      <c r="D3" s="14"/>
    </row>
    <row r="4" s="1" customFormat="1" ht="16.95" customHeight="1" spans="1:4">
      <c r="A4" s="116" t="s">
        <v>1921</v>
      </c>
      <c r="B4" s="9" t="s">
        <v>2265</v>
      </c>
      <c r="C4" s="9"/>
      <c r="D4" s="9"/>
    </row>
    <row r="5" s="1" customFormat="1" ht="16.95" customHeight="1" spans="1:4">
      <c r="A5" s="117"/>
      <c r="B5" s="118" t="s">
        <v>2055</v>
      </c>
      <c r="C5" s="118" t="s">
        <v>2266</v>
      </c>
      <c r="D5" s="118" t="s">
        <v>2267</v>
      </c>
    </row>
    <row r="6" s="1" customFormat="1" ht="16.95" customHeight="1" spans="1:4">
      <c r="A6" s="13" t="s">
        <v>2268</v>
      </c>
      <c r="B6" s="12">
        <v>107524</v>
      </c>
      <c r="C6" s="12">
        <v>107524</v>
      </c>
      <c r="D6" s="12"/>
    </row>
    <row r="7" s="1" customFormat="1" ht="16.95" customHeight="1" spans="1:4">
      <c r="A7" s="13" t="s">
        <v>2269</v>
      </c>
      <c r="B7" s="12">
        <v>107527</v>
      </c>
      <c r="C7" s="20"/>
      <c r="D7" s="20"/>
    </row>
    <row r="8" s="1" customFormat="1" ht="16.95" customHeight="1" spans="1:4">
      <c r="A8" s="13" t="s">
        <v>2270</v>
      </c>
      <c r="B8" s="12"/>
      <c r="C8" s="12"/>
      <c r="D8" s="20"/>
    </row>
    <row r="9" s="1" customFormat="1" ht="16.95" customHeight="1" spans="1:4">
      <c r="A9" s="13" t="s">
        <v>2271</v>
      </c>
      <c r="B9" s="12"/>
      <c r="C9" s="12"/>
      <c r="D9" s="12"/>
    </row>
    <row r="10" s="1" customFormat="1" ht="16.95" customHeight="1" spans="1:4">
      <c r="A10" s="13" t="s">
        <v>2272</v>
      </c>
      <c r="B10" s="12"/>
      <c r="C10" s="12"/>
      <c r="D10" s="12"/>
    </row>
    <row r="11" s="1" customFormat="1" ht="16.95" customHeight="1" spans="1:4">
      <c r="A11" s="13" t="s">
        <v>2273</v>
      </c>
      <c r="B11" s="12">
        <v>107524</v>
      </c>
      <c r="C11" s="12">
        <v>107524</v>
      </c>
      <c r="D11" s="12"/>
    </row>
  </sheetData>
  <mergeCells count="4">
    <mergeCell ref="A2:D2"/>
    <mergeCell ref="A3:D3"/>
    <mergeCell ref="B4:D4"/>
    <mergeCell ref="A4:A5"/>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2"/>
  <sheetViews>
    <sheetView workbookViewId="0">
      <selection activeCell="A19" sqref="A19"/>
    </sheetView>
  </sheetViews>
  <sheetFormatPr defaultColWidth="9" defaultRowHeight="14.25"/>
  <cols>
    <col min="1" max="1" width="137.25" style="1" customWidth="1"/>
    <col min="2" max="16384" width="9" style="1"/>
  </cols>
  <sheetData>
    <row r="1" s="1" customFormat="1" ht="20.25" spans="1:1">
      <c r="A1" s="2" t="s">
        <v>2274</v>
      </c>
    </row>
    <row r="2" s="1" customFormat="1" ht="22.5" spans="1:1">
      <c r="A2" s="115" t="s">
        <v>2010</v>
      </c>
    </row>
    <row r="3" s="1" customFormat="1" ht="22.5" spans="1:1">
      <c r="A3" s="3" t="s">
        <v>2275</v>
      </c>
    </row>
    <row r="4" s="1" customFormat="1" ht="20.25" spans="1:1">
      <c r="A4" s="2" t="s">
        <v>2010</v>
      </c>
    </row>
    <row r="5" s="1" customFormat="1" ht="60.75" spans="1:1">
      <c r="A5" s="63" t="s">
        <v>2276</v>
      </c>
    </row>
    <row r="6" s="1" customFormat="1" ht="20.25" spans="1:1">
      <c r="A6" s="63" t="s">
        <v>2277</v>
      </c>
    </row>
    <row r="7" s="1" customFormat="1" ht="20.25" spans="1:1">
      <c r="A7" s="6" t="s">
        <v>2014</v>
      </c>
    </row>
    <row r="8" s="1" customFormat="1" ht="40.5" spans="1:1">
      <c r="A8" s="63" t="s">
        <v>2278</v>
      </c>
    </row>
    <row r="9" s="1" customFormat="1" ht="20.25" spans="1:1">
      <c r="A9" s="6" t="s">
        <v>2024</v>
      </c>
    </row>
    <row r="10" s="1" customFormat="1" ht="40.5" spans="1:1">
      <c r="A10" s="63" t="s">
        <v>2279</v>
      </c>
    </row>
    <row r="11" s="1" customFormat="1" ht="20.25" spans="1:1">
      <c r="A11" s="63" t="s">
        <v>2280</v>
      </c>
    </row>
    <row r="12" s="1" customFormat="1" ht="40.5" spans="1:1">
      <c r="A12" s="63" t="s">
        <v>2281</v>
      </c>
    </row>
    <row r="13" s="1" customFormat="1" ht="20.25" spans="1:1">
      <c r="A13" s="2" t="s">
        <v>2010</v>
      </c>
    </row>
    <row r="14" s="1" customFormat="1" ht="20.25" spans="1:1">
      <c r="A14" s="2" t="s">
        <v>2010</v>
      </c>
    </row>
    <row r="15" s="1" customFormat="1" ht="20.25" spans="1:1">
      <c r="A15" s="2" t="s">
        <v>2010</v>
      </c>
    </row>
    <row r="16" s="1" customFormat="1" ht="20.25" spans="1:1">
      <c r="A16" s="2" t="s">
        <v>2010</v>
      </c>
    </row>
    <row r="17" s="1" customFormat="1" ht="20.25" spans="1:1">
      <c r="A17" s="2" t="s">
        <v>2010</v>
      </c>
    </row>
    <row r="18" s="1" customFormat="1" ht="20.25" spans="1:1">
      <c r="A18" s="2" t="s">
        <v>2010</v>
      </c>
    </row>
    <row r="19" s="1" customFormat="1" ht="20.25" spans="1:1">
      <c r="A19" s="2" t="s">
        <v>2010</v>
      </c>
    </row>
    <row r="20" s="1" customFormat="1" ht="20.25" spans="1:1">
      <c r="A20" s="2" t="s">
        <v>2010</v>
      </c>
    </row>
    <row r="21" s="1" customFormat="1" ht="20.25" spans="1:1">
      <c r="A21" s="2" t="s">
        <v>2010</v>
      </c>
    </row>
    <row r="22" s="1" customFormat="1" ht="20.25" spans="1:1">
      <c r="A22" s="2" t="s">
        <v>2010</v>
      </c>
    </row>
  </sheetData>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workbookViewId="0">
      <selection activeCell="D24" sqref="D24"/>
    </sheetView>
  </sheetViews>
  <sheetFormatPr defaultColWidth="9" defaultRowHeight="14.25" outlineLevelCol="3"/>
  <cols>
    <col min="1" max="1" width="36.75" style="65" customWidth="1"/>
    <col min="2" max="2" width="11.625" style="65" customWidth="1"/>
    <col min="3" max="3" width="11.25" style="65" customWidth="1"/>
    <col min="4" max="4" width="14.875" style="65" customWidth="1"/>
    <col min="5" max="16384" width="9" style="65"/>
  </cols>
  <sheetData>
    <row r="1" spans="1:1">
      <c r="A1" s="65" t="s">
        <v>2282</v>
      </c>
    </row>
    <row r="2" s="65" customFormat="1" ht="40.5" customHeight="1" spans="1:4">
      <c r="A2" s="98" t="s">
        <v>2283</v>
      </c>
      <c r="B2" s="98"/>
      <c r="C2" s="98"/>
      <c r="D2" s="98"/>
    </row>
    <row r="3" s="65" customFormat="1" ht="32.25" customHeight="1" spans="1:4">
      <c r="A3" s="99"/>
      <c r="B3" s="100"/>
      <c r="C3" s="100"/>
      <c r="D3" s="101" t="s">
        <v>60</v>
      </c>
    </row>
    <row r="4" s="65" customFormat="1" ht="28.5" customHeight="1" spans="1:4">
      <c r="A4" s="102" t="s">
        <v>2284</v>
      </c>
      <c r="B4" s="103" t="s">
        <v>2285</v>
      </c>
      <c r="C4" s="103" t="s">
        <v>2286</v>
      </c>
      <c r="D4" s="103" t="s">
        <v>2287</v>
      </c>
    </row>
    <row r="5" s="65" customFormat="1" ht="17.25" customHeight="1" spans="1:4">
      <c r="A5" s="104"/>
      <c r="B5" s="105"/>
      <c r="C5" s="105"/>
      <c r="D5" s="105"/>
    </row>
    <row r="6" s="65" customFormat="1" ht="31" customHeight="1" spans="1:4">
      <c r="A6" s="106" t="s">
        <v>2288</v>
      </c>
      <c r="B6" s="12">
        <v>-3241</v>
      </c>
      <c r="C6" s="107">
        <v>5200</v>
      </c>
      <c r="D6" s="108">
        <f>(C6-B6)/B6</f>
        <v>-2.60444307312558</v>
      </c>
    </row>
    <row r="7" s="65" customFormat="1" ht="31" customHeight="1" spans="1:4">
      <c r="A7" s="106" t="s">
        <v>2289</v>
      </c>
      <c r="B7" s="109">
        <v>114</v>
      </c>
      <c r="C7" s="109"/>
      <c r="D7" s="110"/>
    </row>
    <row r="8" s="65" customFormat="1" ht="31" customHeight="1" spans="1:4">
      <c r="A8" s="71" t="s">
        <v>2237</v>
      </c>
      <c r="B8" s="109"/>
      <c r="C8" s="72">
        <v>719</v>
      </c>
      <c r="D8" s="110"/>
    </row>
    <row r="9" s="65" customFormat="1" ht="31" customHeight="1" spans="1:4">
      <c r="A9" s="106" t="s">
        <v>2290</v>
      </c>
      <c r="B9" s="111"/>
      <c r="C9" s="112">
        <v>14040</v>
      </c>
      <c r="D9" s="110"/>
    </row>
    <row r="10" s="65" customFormat="1" ht="31" customHeight="1" spans="1:4">
      <c r="A10" s="106"/>
      <c r="B10" s="111"/>
      <c r="C10" s="112"/>
      <c r="D10" s="110"/>
    </row>
    <row r="11" s="65" customFormat="1" ht="31" customHeight="1" spans="1:4">
      <c r="A11" s="106"/>
      <c r="B11" s="111"/>
      <c r="C11" s="112"/>
      <c r="D11" s="110"/>
    </row>
    <row r="12" s="65" customFormat="1" ht="31" customHeight="1" spans="1:4">
      <c r="A12" s="106"/>
      <c r="B12" s="109"/>
      <c r="C12" s="112"/>
      <c r="D12" s="110"/>
    </row>
    <row r="13" s="65" customFormat="1" ht="31" customHeight="1" spans="1:4">
      <c r="A13" s="106"/>
      <c r="B13" s="109"/>
      <c r="C13" s="112"/>
      <c r="D13" s="110"/>
    </row>
    <row r="14" s="65" customFormat="1" ht="31" customHeight="1" spans="1:4">
      <c r="A14" s="106"/>
      <c r="B14" s="109"/>
      <c r="C14" s="112"/>
      <c r="D14" s="110"/>
    </row>
    <row r="15" s="65" customFormat="1" ht="31" customHeight="1" spans="1:4">
      <c r="A15" s="106"/>
      <c r="B15" s="109"/>
      <c r="C15" s="112"/>
      <c r="D15" s="110"/>
    </row>
    <row r="16" s="65" customFormat="1" ht="31" customHeight="1" spans="1:4">
      <c r="A16" s="106"/>
      <c r="B16" s="109"/>
      <c r="C16" s="112"/>
      <c r="D16" s="110"/>
    </row>
    <row r="17" s="65" customFormat="1" ht="31" customHeight="1" spans="1:4">
      <c r="A17" s="113" t="s">
        <v>2291</v>
      </c>
      <c r="B17" s="114"/>
      <c r="C17" s="114">
        <f>SUM(C6:C16)</f>
        <v>19959</v>
      </c>
      <c r="D17" s="110"/>
    </row>
  </sheetData>
  <mergeCells count="5">
    <mergeCell ref="A2:D2"/>
    <mergeCell ref="A4:A5"/>
    <mergeCell ref="B4:B5"/>
    <mergeCell ref="C4:C5"/>
    <mergeCell ref="D4:D5"/>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
  <sheetViews>
    <sheetView workbookViewId="0">
      <selection activeCell="C16" sqref="C16"/>
    </sheetView>
  </sheetViews>
  <sheetFormatPr defaultColWidth="9" defaultRowHeight="14.25" outlineLevelCol="3"/>
  <cols>
    <col min="1" max="1" width="62.25" style="85" customWidth="1"/>
    <col min="2" max="3" width="7.875" style="85" customWidth="1"/>
    <col min="4" max="4" width="9.25" style="85" customWidth="1"/>
    <col min="5" max="16384" width="9" style="84"/>
  </cols>
  <sheetData>
    <row r="1" spans="1:1">
      <c r="A1" s="85" t="s">
        <v>2292</v>
      </c>
    </row>
    <row r="2" s="84" customFormat="1" ht="42" customHeight="1" spans="1:4">
      <c r="A2" s="86" t="s">
        <v>2293</v>
      </c>
      <c r="B2" s="86"/>
      <c r="C2" s="86"/>
      <c r="D2" s="86"/>
    </row>
    <row r="3" s="84" customFormat="1" ht="18.75" customHeight="1" spans="1:4">
      <c r="A3" s="87"/>
      <c r="B3" s="87"/>
      <c r="C3" s="87"/>
      <c r="D3" s="88" t="s">
        <v>60</v>
      </c>
    </row>
    <row r="4" s="84" customFormat="1" ht="27" customHeight="1" spans="1:4">
      <c r="A4" s="89" t="s">
        <v>2294</v>
      </c>
      <c r="B4" s="90" t="s">
        <v>2285</v>
      </c>
      <c r="C4" s="91" t="s">
        <v>2286</v>
      </c>
      <c r="D4" s="91" t="s">
        <v>2295</v>
      </c>
    </row>
    <row r="5" s="84" customFormat="1" ht="19.5" customHeight="1" spans="1:4">
      <c r="A5" s="92"/>
      <c r="B5" s="93"/>
      <c r="C5" s="94"/>
      <c r="D5" s="94"/>
    </row>
    <row r="6" s="84" customFormat="1" ht="16.5" customHeight="1" spans="1:4">
      <c r="A6" s="81" t="s">
        <v>2236</v>
      </c>
      <c r="B6" s="81">
        <v>4285</v>
      </c>
      <c r="C6" s="95">
        <v>4359</v>
      </c>
      <c r="D6" s="96">
        <f>(C6-B6)/B6</f>
        <v>0.017269544924154</v>
      </c>
    </row>
    <row r="7" s="84" customFormat="1" ht="16.5" customHeight="1" spans="1:4">
      <c r="A7" s="81" t="s">
        <v>2296</v>
      </c>
      <c r="B7" s="97"/>
      <c r="C7" s="95">
        <v>15600</v>
      </c>
      <c r="D7" s="96"/>
    </row>
    <row r="8" s="84" customFormat="1" ht="16.5" customHeight="1" spans="1:4">
      <c r="A8" s="81"/>
      <c r="B8" s="97"/>
      <c r="C8" s="95"/>
      <c r="D8" s="96"/>
    </row>
    <row r="9" s="84" customFormat="1" ht="16.5" customHeight="1" spans="1:4">
      <c r="A9" s="81" t="s">
        <v>2049</v>
      </c>
      <c r="B9" s="95">
        <f>SUM(B6:B8)</f>
        <v>4285</v>
      </c>
      <c r="C9" s="95">
        <f>SUM(C6:C8)</f>
        <v>19959</v>
      </c>
      <c r="D9" s="96"/>
    </row>
  </sheetData>
  <mergeCells count="5">
    <mergeCell ref="A2:D2"/>
    <mergeCell ref="A4:A5"/>
    <mergeCell ref="B4:B5"/>
    <mergeCell ref="C4:C5"/>
    <mergeCell ref="D4:D5"/>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
  <sheetViews>
    <sheetView workbookViewId="0">
      <selection activeCell="B16" sqref="B16"/>
    </sheetView>
  </sheetViews>
  <sheetFormatPr defaultColWidth="9.1" defaultRowHeight="14.25" outlineLevelCol="1"/>
  <cols>
    <col min="1" max="1" width="56" style="1" customWidth="1"/>
    <col min="2" max="2" width="16.9" style="74" customWidth="1"/>
    <col min="3" max="228" width="9.1" style="1" customWidth="1"/>
    <col min="229" max="16383" width="9.1" style="1"/>
  </cols>
  <sheetData>
    <row r="1" spans="1:1">
      <c r="A1" s="1" t="s">
        <v>2297</v>
      </c>
    </row>
    <row r="2" s="1" customFormat="1" ht="33.9" customHeight="1" spans="1:2">
      <c r="A2" s="45" t="s">
        <v>2298</v>
      </c>
      <c r="B2" s="45"/>
    </row>
    <row r="3" s="1" customFormat="1" ht="24" customHeight="1" spans="1:2">
      <c r="A3" s="75"/>
      <c r="B3" s="74" t="s">
        <v>60</v>
      </c>
    </row>
    <row r="4" s="1" customFormat="1" ht="17.1" customHeight="1" spans="1:2">
      <c r="A4" s="76" t="s">
        <v>1921</v>
      </c>
      <c r="B4" s="77" t="s">
        <v>2299</v>
      </c>
    </row>
    <row r="5" s="1" customFormat="1" ht="18.75" customHeight="1" spans="1:2">
      <c r="A5" s="78"/>
      <c r="B5" s="77"/>
    </row>
    <row r="6" s="1" customFormat="1" ht="18.75" customHeight="1" spans="1:2">
      <c r="A6" s="79" t="s">
        <v>2219</v>
      </c>
      <c r="B6" s="80">
        <v>4716</v>
      </c>
    </row>
    <row r="7" s="1" customFormat="1" ht="18.75" customHeight="1" spans="1:2">
      <c r="A7" s="81" t="s">
        <v>2236</v>
      </c>
      <c r="B7" s="80">
        <v>4285</v>
      </c>
    </row>
    <row r="8" s="1" customFormat="1" ht="18.75" customHeight="1" spans="1:2">
      <c r="A8" s="82" t="s">
        <v>2244</v>
      </c>
      <c r="B8" s="12">
        <v>357</v>
      </c>
    </row>
    <row r="9" s="1" customFormat="1" ht="18.75" customHeight="1" spans="1:2">
      <c r="A9" s="71" t="s">
        <v>2260</v>
      </c>
      <c r="B9" s="83">
        <v>74</v>
      </c>
    </row>
  </sheetData>
  <mergeCells count="3">
    <mergeCell ref="A2:B2"/>
    <mergeCell ref="A4:A5"/>
    <mergeCell ref="B4:B5"/>
  </mergeCell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workbookViewId="0">
      <selection activeCell="A2" sqref="A2:D2"/>
    </sheetView>
  </sheetViews>
  <sheetFormatPr defaultColWidth="12.1833333333333" defaultRowHeight="15.55" customHeight="1" outlineLevelCol="3"/>
  <cols>
    <col min="1" max="1" width="39.625" style="1" customWidth="1"/>
    <col min="2" max="2" width="22.5" style="1" customWidth="1"/>
    <col min="3" max="3" width="38.125" style="1" customWidth="1"/>
    <col min="4" max="4" width="25.375" style="1" customWidth="1"/>
    <col min="5" max="256" width="12.1833333333333" style="1" customWidth="1"/>
    <col min="257" max="16384" width="12.1833333333333" style="1"/>
  </cols>
  <sheetData>
    <row r="1" customHeight="1" spans="1:1">
      <c r="A1" s="1" t="s">
        <v>2300</v>
      </c>
    </row>
    <row r="2" s="1" customFormat="1" ht="34" customHeight="1" spans="1:4">
      <c r="A2" s="7" t="s">
        <v>2301</v>
      </c>
      <c r="B2" s="7"/>
      <c r="C2" s="7"/>
      <c r="D2" s="7"/>
    </row>
    <row r="3" s="1" customFormat="1" ht="17" customHeight="1" spans="1:4">
      <c r="A3" s="70" t="s">
        <v>60</v>
      </c>
      <c r="B3" s="70"/>
      <c r="C3" s="70"/>
      <c r="D3" s="70"/>
    </row>
    <row r="4" s="1" customFormat="1" ht="18" customHeight="1" spans="1:4">
      <c r="A4" s="58" t="s">
        <v>1921</v>
      </c>
      <c r="B4" s="58" t="s">
        <v>2097</v>
      </c>
      <c r="C4" s="58" t="s">
        <v>1921</v>
      </c>
      <c r="D4" s="58" t="s">
        <v>2097</v>
      </c>
    </row>
    <row r="5" s="1" customFormat="1" ht="18" customHeight="1" spans="1:4">
      <c r="A5" s="71" t="s">
        <v>2142</v>
      </c>
      <c r="B5" s="72">
        <v>5200</v>
      </c>
      <c r="C5" s="71" t="s">
        <v>2236</v>
      </c>
      <c r="D5" s="72">
        <v>4359.23</v>
      </c>
    </row>
    <row r="6" s="1" customFormat="1" ht="18" customHeight="1" spans="1:4">
      <c r="A6" s="71" t="s">
        <v>2237</v>
      </c>
      <c r="B6" s="72">
        <v>719.01</v>
      </c>
      <c r="C6" s="71" t="s">
        <v>2238</v>
      </c>
      <c r="D6" s="72">
        <v>0</v>
      </c>
    </row>
    <row r="7" s="1" customFormat="1" ht="18" customHeight="1" spans="1:4">
      <c r="A7" s="71" t="s">
        <v>2239</v>
      </c>
      <c r="B7" s="72">
        <v>0</v>
      </c>
      <c r="C7" s="71" t="s">
        <v>2240</v>
      </c>
      <c r="D7" s="72">
        <v>0</v>
      </c>
    </row>
    <row r="8" s="1" customFormat="1" ht="18" customHeight="1" spans="1:4">
      <c r="A8" s="71" t="s">
        <v>2241</v>
      </c>
      <c r="B8" s="72">
        <v>0</v>
      </c>
      <c r="C8" s="71"/>
      <c r="D8" s="73"/>
    </row>
    <row r="9" s="1" customFormat="1" ht="18" customHeight="1" spans="1:4">
      <c r="A9" s="71" t="s">
        <v>2242</v>
      </c>
      <c r="B9" s="72">
        <v>0</v>
      </c>
      <c r="C9" s="71"/>
      <c r="D9" s="73"/>
    </row>
    <row r="10" s="1" customFormat="1" ht="18" customHeight="1" spans="1:4">
      <c r="A10" s="71" t="s">
        <v>2243</v>
      </c>
      <c r="B10" s="72">
        <f>B11+B12+B13</f>
        <v>0</v>
      </c>
      <c r="C10" s="71" t="s">
        <v>2244</v>
      </c>
      <c r="D10" s="72">
        <v>0</v>
      </c>
    </row>
    <row r="11" s="1" customFormat="1" ht="18" customHeight="1" spans="1:4">
      <c r="A11" s="71" t="s">
        <v>2245</v>
      </c>
      <c r="B11" s="72">
        <v>0</v>
      </c>
      <c r="C11" s="71"/>
      <c r="D11" s="73"/>
    </row>
    <row r="12" s="1" customFormat="1" ht="18" customHeight="1" spans="1:4">
      <c r="A12" s="71" t="s">
        <v>2302</v>
      </c>
      <c r="B12" s="72">
        <v>0</v>
      </c>
      <c r="C12" s="71"/>
      <c r="D12" s="73"/>
    </row>
    <row r="13" s="1" customFormat="1" ht="18" customHeight="1" spans="1:4">
      <c r="A13" s="71" t="s">
        <v>2246</v>
      </c>
      <c r="B13" s="72"/>
      <c r="C13" s="71"/>
      <c r="D13" s="73"/>
    </row>
    <row r="14" s="1" customFormat="1" ht="18" customHeight="1" spans="1:4">
      <c r="A14" s="71" t="s">
        <v>2247</v>
      </c>
      <c r="B14" s="72">
        <f t="shared" ref="B14:B17" si="0">B15</f>
        <v>0</v>
      </c>
      <c r="C14" s="71" t="s">
        <v>2248</v>
      </c>
      <c r="D14" s="72">
        <f>D15+D16</f>
        <v>15600</v>
      </c>
    </row>
    <row r="15" s="1" customFormat="1" ht="18" customHeight="1" spans="1:4">
      <c r="A15" s="71" t="s">
        <v>2249</v>
      </c>
      <c r="B15" s="72">
        <f t="shared" si="0"/>
        <v>0</v>
      </c>
      <c r="C15" s="71" t="s">
        <v>2250</v>
      </c>
      <c r="D15" s="72">
        <v>15600</v>
      </c>
    </row>
    <row r="16" s="1" customFormat="1" ht="18" customHeight="1" spans="1:4">
      <c r="A16" s="71" t="s">
        <v>2251</v>
      </c>
      <c r="B16" s="72">
        <v>0</v>
      </c>
      <c r="C16" s="71"/>
      <c r="D16" s="73"/>
    </row>
    <row r="17" s="1" customFormat="1" ht="18" customHeight="1" spans="1:4">
      <c r="A17" s="71" t="s">
        <v>2252</v>
      </c>
      <c r="B17" s="72">
        <f t="shared" si="0"/>
        <v>14040</v>
      </c>
      <c r="C17" s="71" t="s">
        <v>2253</v>
      </c>
      <c r="D17" s="72">
        <v>0</v>
      </c>
    </row>
    <row r="18" s="1" customFormat="1" ht="18" customHeight="1" spans="1:4">
      <c r="A18" s="71" t="s">
        <v>2254</v>
      </c>
      <c r="B18" s="72">
        <v>14040</v>
      </c>
      <c r="C18" s="71"/>
      <c r="D18" s="73"/>
    </row>
    <row r="19" s="1" customFormat="1" ht="18" customHeight="1" spans="1:4">
      <c r="A19" s="71" t="s">
        <v>2255</v>
      </c>
      <c r="B19" s="72">
        <v>0</v>
      </c>
      <c r="C19" s="71" t="s">
        <v>2256</v>
      </c>
      <c r="D19" s="72">
        <v>0</v>
      </c>
    </row>
    <row r="20" s="1" customFormat="1" ht="18" customHeight="1" spans="1:4">
      <c r="A20" s="71" t="s">
        <v>2257</v>
      </c>
      <c r="B20" s="72">
        <v>0</v>
      </c>
      <c r="C20" s="71" t="s">
        <v>2258</v>
      </c>
      <c r="D20" s="72">
        <v>0</v>
      </c>
    </row>
    <row r="21" s="1" customFormat="1" ht="18" customHeight="1" spans="1:4">
      <c r="A21" s="71"/>
      <c r="B21" s="73"/>
      <c r="C21" s="71" t="s">
        <v>2259</v>
      </c>
      <c r="D21" s="72">
        <f>'[3]L10'!Z6</f>
        <v>0</v>
      </c>
    </row>
    <row r="22" s="1" customFormat="1" ht="18" customHeight="1" spans="1:4">
      <c r="A22" s="71"/>
      <c r="B22" s="73"/>
      <c r="C22" s="71" t="s">
        <v>2260</v>
      </c>
      <c r="D22" s="72">
        <v>0</v>
      </c>
    </row>
    <row r="23" s="1" customFormat="1" ht="18" customHeight="1" spans="1:4">
      <c r="A23" s="58" t="s">
        <v>2261</v>
      </c>
      <c r="B23" s="72">
        <f>SUM(B5:B10,B14,B17,B19:B20)</f>
        <v>19959.01</v>
      </c>
      <c r="C23" s="58" t="s">
        <v>2262</v>
      </c>
      <c r="D23" s="72">
        <f>SUM(D5:D7,D10,D14,D17,D19:D22)</f>
        <v>19959.23</v>
      </c>
    </row>
  </sheetData>
  <mergeCells count="2">
    <mergeCell ref="A2:D2"/>
    <mergeCell ref="A3:D3"/>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1"/>
  <sheetViews>
    <sheetView workbookViewId="0">
      <selection activeCell="A2" sqref="A2:E2"/>
    </sheetView>
  </sheetViews>
  <sheetFormatPr defaultColWidth="9" defaultRowHeight="13.5" outlineLevelCol="4"/>
  <cols>
    <col min="1" max="1" width="28.375" customWidth="1"/>
    <col min="2" max="2" width="14.375" customWidth="1"/>
    <col min="3" max="3" width="15.125" customWidth="1"/>
    <col min="4" max="5" width="14.375" style="227" customWidth="1"/>
  </cols>
  <sheetData>
    <row r="1" ht="22" customHeight="1" spans="1:1">
      <c r="A1" t="s">
        <v>58</v>
      </c>
    </row>
    <row r="2" ht="29" customHeight="1" spans="1:5">
      <c r="A2" s="228" t="s">
        <v>59</v>
      </c>
      <c r="B2" s="228"/>
      <c r="C2" s="228"/>
      <c r="D2" s="229"/>
      <c r="E2" s="229"/>
    </row>
    <row r="3" ht="22" customHeight="1" spans="5:5">
      <c r="E3" s="227" t="s">
        <v>60</v>
      </c>
    </row>
    <row r="4" customFormat="1" ht="25" customHeight="1" spans="1:5">
      <c r="A4" s="230"/>
      <c r="B4" s="231" t="s">
        <v>61</v>
      </c>
      <c r="C4" s="232" t="s">
        <v>62</v>
      </c>
      <c r="D4" s="16" t="s">
        <v>63</v>
      </c>
      <c r="E4" s="16"/>
    </row>
    <row r="5" s="225" customFormat="1" ht="51" customHeight="1" spans="1:5">
      <c r="A5" s="233"/>
      <c r="B5" s="234"/>
      <c r="C5" s="232"/>
      <c r="D5" s="16" t="s">
        <v>64</v>
      </c>
      <c r="E5" s="235" t="s">
        <v>65</v>
      </c>
    </row>
    <row r="6" s="226" customFormat="1" ht="22" customHeight="1" spans="1:5">
      <c r="A6" s="236" t="s">
        <v>66</v>
      </c>
      <c r="B6" s="236">
        <f>B7+B21</f>
        <v>65116</v>
      </c>
      <c r="C6" s="236">
        <f>C7+C21</f>
        <v>70684</v>
      </c>
      <c r="D6" s="237">
        <f>E6/B6</f>
        <v>0.0855089378954481</v>
      </c>
      <c r="E6" s="238">
        <f>C6-B6</f>
        <v>5568</v>
      </c>
    </row>
    <row r="7" s="226" customFormat="1" ht="22" customHeight="1" spans="1:5">
      <c r="A7" s="236" t="s">
        <v>67</v>
      </c>
      <c r="B7" s="236">
        <f>SUM(B8:B20)</f>
        <v>53444</v>
      </c>
      <c r="C7" s="236">
        <f>SUM(C8:C20)</f>
        <v>58419</v>
      </c>
      <c r="D7" s="237">
        <f t="shared" ref="D7:D31" si="0">E7/B7</f>
        <v>0.093088092208667</v>
      </c>
      <c r="E7" s="238">
        <f t="shared" ref="E7:E31" si="1">C7-B7</f>
        <v>4975</v>
      </c>
    </row>
    <row r="8" ht="22" customHeight="1" spans="1:5">
      <c r="A8" s="239" t="s">
        <v>68</v>
      </c>
      <c r="B8" s="239">
        <v>21990</v>
      </c>
      <c r="C8" s="239">
        <v>14745</v>
      </c>
      <c r="D8" s="237">
        <f t="shared" si="0"/>
        <v>-0.329467939972715</v>
      </c>
      <c r="E8" s="238">
        <f t="shared" si="1"/>
        <v>-7245</v>
      </c>
    </row>
    <row r="9" ht="22" customHeight="1" spans="1:5">
      <c r="A9" s="239" t="s">
        <v>69</v>
      </c>
      <c r="B9" s="239">
        <v>3172</v>
      </c>
      <c r="C9" s="239">
        <v>3487</v>
      </c>
      <c r="D9" s="237">
        <f t="shared" si="0"/>
        <v>0.0993064312736444</v>
      </c>
      <c r="E9" s="238">
        <f t="shared" si="1"/>
        <v>315</v>
      </c>
    </row>
    <row r="10" ht="22" customHeight="1" spans="1:5">
      <c r="A10" s="239" t="s">
        <v>70</v>
      </c>
      <c r="B10" s="239">
        <v>717</v>
      </c>
      <c r="C10" s="239">
        <v>566</v>
      </c>
      <c r="D10" s="237">
        <f t="shared" si="0"/>
        <v>-0.210599721059972</v>
      </c>
      <c r="E10" s="238">
        <f t="shared" si="1"/>
        <v>-151</v>
      </c>
    </row>
    <row r="11" ht="22" customHeight="1" spans="1:5">
      <c r="A11" s="239" t="s">
        <v>71</v>
      </c>
      <c r="B11" s="239">
        <v>7164</v>
      </c>
      <c r="C11" s="239">
        <v>4352</v>
      </c>
      <c r="D11" s="237">
        <f t="shared" si="0"/>
        <v>-0.39251814628699</v>
      </c>
      <c r="E11" s="238">
        <f t="shared" si="1"/>
        <v>-2812</v>
      </c>
    </row>
    <row r="12" ht="22" customHeight="1" spans="1:5">
      <c r="A12" s="239" t="s">
        <v>72</v>
      </c>
      <c r="B12" s="239">
        <v>552</v>
      </c>
      <c r="C12" s="239">
        <v>1770</v>
      </c>
      <c r="D12" s="237">
        <f t="shared" si="0"/>
        <v>2.20652173913043</v>
      </c>
      <c r="E12" s="238">
        <f t="shared" si="1"/>
        <v>1218</v>
      </c>
    </row>
    <row r="13" ht="22" customHeight="1" spans="1:5">
      <c r="A13" s="239" t="s">
        <v>73</v>
      </c>
      <c r="B13" s="239">
        <v>1145</v>
      </c>
      <c r="C13" s="239">
        <v>1153</v>
      </c>
      <c r="D13" s="237">
        <f t="shared" si="0"/>
        <v>0.00698689956331878</v>
      </c>
      <c r="E13" s="238">
        <f t="shared" si="1"/>
        <v>8</v>
      </c>
    </row>
    <row r="14" ht="22" customHeight="1" spans="1:5">
      <c r="A14" s="239" t="s">
        <v>74</v>
      </c>
      <c r="B14" s="239">
        <v>1287</v>
      </c>
      <c r="C14" s="239">
        <v>2415</v>
      </c>
      <c r="D14" s="237">
        <f t="shared" si="0"/>
        <v>0.876456876456876</v>
      </c>
      <c r="E14" s="238">
        <f t="shared" si="1"/>
        <v>1128</v>
      </c>
    </row>
    <row r="15" ht="22" customHeight="1" spans="1:5">
      <c r="A15" s="239" t="s">
        <v>75</v>
      </c>
      <c r="B15" s="239">
        <v>13053</v>
      </c>
      <c r="C15" s="239">
        <v>13626</v>
      </c>
      <c r="D15" s="237">
        <f t="shared" si="0"/>
        <v>0.0438979544932199</v>
      </c>
      <c r="E15" s="238">
        <f t="shared" si="1"/>
        <v>573</v>
      </c>
    </row>
    <row r="16" ht="22" customHeight="1" spans="1:5">
      <c r="A16" s="239" t="s">
        <v>76</v>
      </c>
      <c r="B16" s="239">
        <v>753</v>
      </c>
      <c r="C16" s="239">
        <v>1036</v>
      </c>
      <c r="D16" s="237">
        <f t="shared" si="0"/>
        <v>0.375830013280212</v>
      </c>
      <c r="E16" s="238">
        <f t="shared" si="1"/>
        <v>283</v>
      </c>
    </row>
    <row r="17" ht="22" customHeight="1" spans="1:5">
      <c r="A17" s="239" t="s">
        <v>77</v>
      </c>
      <c r="B17" s="239">
        <v>381</v>
      </c>
      <c r="C17" s="239">
        <v>2638</v>
      </c>
      <c r="D17" s="237">
        <f t="shared" si="0"/>
        <v>5.9238845144357</v>
      </c>
      <c r="E17" s="238">
        <f t="shared" si="1"/>
        <v>2257</v>
      </c>
    </row>
    <row r="18" ht="22" customHeight="1" spans="1:5">
      <c r="A18" s="239" t="s">
        <v>78</v>
      </c>
      <c r="B18" s="239">
        <v>2474</v>
      </c>
      <c r="C18" s="239">
        <v>3799</v>
      </c>
      <c r="D18" s="237">
        <f t="shared" si="0"/>
        <v>0.535569927243331</v>
      </c>
      <c r="E18" s="238">
        <f t="shared" si="1"/>
        <v>1325</v>
      </c>
    </row>
    <row r="19" ht="22" customHeight="1" spans="1:5">
      <c r="A19" s="239" t="s">
        <v>79</v>
      </c>
      <c r="B19" s="239">
        <v>436</v>
      </c>
      <c r="C19" s="239">
        <v>8355</v>
      </c>
      <c r="D19" s="237">
        <f t="shared" si="0"/>
        <v>18.1628440366972</v>
      </c>
      <c r="E19" s="238">
        <f t="shared" si="1"/>
        <v>7919</v>
      </c>
    </row>
    <row r="20" ht="22" customHeight="1" spans="1:5">
      <c r="A20" s="239" t="s">
        <v>80</v>
      </c>
      <c r="B20" s="239">
        <v>320</v>
      </c>
      <c r="C20" s="239">
        <v>477</v>
      </c>
      <c r="D20" s="237">
        <f t="shared" si="0"/>
        <v>0.490625</v>
      </c>
      <c r="E20" s="238">
        <f t="shared" si="1"/>
        <v>157</v>
      </c>
    </row>
    <row r="21" s="226" customFormat="1" ht="22" customHeight="1" spans="1:5">
      <c r="A21" s="236" t="s">
        <v>81</v>
      </c>
      <c r="B21" s="236">
        <f>B22+B28+B29+B30+B31</f>
        <v>11672</v>
      </c>
      <c r="C21" s="236">
        <f>C22+C28+C29+C30+C31</f>
        <v>12265</v>
      </c>
      <c r="D21" s="237">
        <f t="shared" si="0"/>
        <v>0.0508053461274846</v>
      </c>
      <c r="E21" s="238">
        <f t="shared" si="1"/>
        <v>593</v>
      </c>
    </row>
    <row r="22" ht="22" customHeight="1" spans="1:5">
      <c r="A22" s="239" t="s">
        <v>82</v>
      </c>
      <c r="B22" s="239">
        <f>SUM(B23:B27)</f>
        <v>5714</v>
      </c>
      <c r="C22" s="239">
        <f>SUM(C23:C27)</f>
        <v>6062</v>
      </c>
      <c r="D22" s="237">
        <f t="shared" si="0"/>
        <v>0.0609030451522576</v>
      </c>
      <c r="E22" s="238">
        <f t="shared" si="1"/>
        <v>348</v>
      </c>
    </row>
    <row r="23" ht="22" customHeight="1" spans="1:5">
      <c r="A23" s="239" t="s">
        <v>83</v>
      </c>
      <c r="B23" s="239">
        <v>3886</v>
      </c>
      <c r="C23" s="239">
        <v>2285</v>
      </c>
      <c r="D23" s="237">
        <f t="shared" si="0"/>
        <v>-0.411991765311374</v>
      </c>
      <c r="E23" s="238">
        <f t="shared" si="1"/>
        <v>-1601</v>
      </c>
    </row>
    <row r="24" ht="22" customHeight="1" spans="1:5">
      <c r="A24" s="239" t="s">
        <v>84</v>
      </c>
      <c r="B24" s="239">
        <v>521</v>
      </c>
      <c r="C24" s="239">
        <v>308</v>
      </c>
      <c r="D24" s="237">
        <f t="shared" si="0"/>
        <v>-0.408829174664108</v>
      </c>
      <c r="E24" s="238">
        <f t="shared" si="1"/>
        <v>-213</v>
      </c>
    </row>
    <row r="25" ht="22" customHeight="1" spans="1:5">
      <c r="A25" s="239" t="s">
        <v>85</v>
      </c>
      <c r="B25" s="239">
        <v>103</v>
      </c>
      <c r="C25" s="239">
        <v>232</v>
      </c>
      <c r="D25" s="237">
        <f t="shared" si="0"/>
        <v>1.25242718446602</v>
      </c>
      <c r="E25" s="238">
        <f t="shared" si="1"/>
        <v>129</v>
      </c>
    </row>
    <row r="26" ht="22" customHeight="1" spans="1:5">
      <c r="A26" s="239" t="s">
        <v>86</v>
      </c>
      <c r="B26" s="239">
        <v>559</v>
      </c>
      <c r="C26" s="239">
        <v>2579</v>
      </c>
      <c r="D26" s="237">
        <f t="shared" si="0"/>
        <v>3.61359570661896</v>
      </c>
      <c r="E26" s="238">
        <f t="shared" si="1"/>
        <v>2020</v>
      </c>
    </row>
    <row r="27" ht="22" customHeight="1" spans="1:5">
      <c r="A27" s="239" t="s">
        <v>87</v>
      </c>
      <c r="B27" s="239">
        <v>645</v>
      </c>
      <c r="C27" s="239">
        <v>658</v>
      </c>
      <c r="D27" s="237">
        <f t="shared" si="0"/>
        <v>0.0201550387596899</v>
      </c>
      <c r="E27" s="238">
        <f t="shared" si="1"/>
        <v>13</v>
      </c>
    </row>
    <row r="28" ht="22" customHeight="1" spans="1:5">
      <c r="A28" s="239" t="s">
        <v>88</v>
      </c>
      <c r="B28" s="239">
        <v>2351</v>
      </c>
      <c r="C28" s="239">
        <v>1509</v>
      </c>
      <c r="D28" s="237">
        <f t="shared" si="0"/>
        <v>-0.358145470012761</v>
      </c>
      <c r="E28" s="238">
        <f t="shared" si="1"/>
        <v>-842</v>
      </c>
    </row>
    <row r="29" ht="22" customHeight="1" spans="1:5">
      <c r="A29" s="239" t="s">
        <v>89</v>
      </c>
      <c r="B29" s="239">
        <v>1217</v>
      </c>
      <c r="C29" s="239">
        <v>1080</v>
      </c>
      <c r="D29" s="237">
        <f t="shared" si="0"/>
        <v>-0.112571898110107</v>
      </c>
      <c r="E29" s="238">
        <f t="shared" si="1"/>
        <v>-137</v>
      </c>
    </row>
    <row r="30" ht="22" customHeight="1" spans="1:5">
      <c r="A30" s="239" t="s">
        <v>90</v>
      </c>
      <c r="B30" s="239">
        <v>2292</v>
      </c>
      <c r="C30" s="239">
        <v>914</v>
      </c>
      <c r="D30" s="237">
        <f t="shared" si="0"/>
        <v>-0.601221640488656</v>
      </c>
      <c r="E30" s="238">
        <f t="shared" si="1"/>
        <v>-1378</v>
      </c>
    </row>
    <row r="31" ht="22" customHeight="1" spans="1:5">
      <c r="A31" s="239" t="s">
        <v>91</v>
      </c>
      <c r="B31" s="239">
        <v>98</v>
      </c>
      <c r="C31" s="239">
        <v>2700</v>
      </c>
      <c r="D31" s="237">
        <f t="shared" si="0"/>
        <v>26.5510204081633</v>
      </c>
      <c r="E31" s="238">
        <f t="shared" si="1"/>
        <v>2602</v>
      </c>
    </row>
  </sheetData>
  <mergeCells count="5">
    <mergeCell ref="A2:E2"/>
    <mergeCell ref="D4:E4"/>
    <mergeCell ref="A4:A5"/>
    <mergeCell ref="B4:B5"/>
    <mergeCell ref="C4:C5"/>
  </mergeCells>
  <pageMargins left="0.75" right="0.75" top="1" bottom="1" header="0.5" footer="0.5"/>
  <pageSetup paperSize="9" scale="96"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workbookViewId="0">
      <selection activeCell="B14" sqref="B14"/>
    </sheetView>
  </sheetViews>
  <sheetFormatPr defaultColWidth="9" defaultRowHeight="14.25" outlineLevelCol="6"/>
  <cols>
    <col min="1" max="2" width="37.875" style="1" customWidth="1"/>
    <col min="3" max="16384" width="9" style="1"/>
  </cols>
  <sheetData>
    <row r="1" spans="1:1">
      <c r="A1" s="1" t="s">
        <v>2303</v>
      </c>
    </row>
    <row r="2" s="1" customFormat="1" ht="47.25" customHeight="1" spans="1:7">
      <c r="A2" s="64" t="s">
        <v>2304</v>
      </c>
      <c r="B2" s="64"/>
      <c r="C2" s="65"/>
      <c r="D2" s="65"/>
      <c r="E2" s="65"/>
      <c r="F2" s="65"/>
      <c r="G2" s="65"/>
    </row>
    <row r="3" s="1" customFormat="1" ht="25" customHeight="1" spans="1:2">
      <c r="A3" s="66" t="s">
        <v>2003</v>
      </c>
      <c r="B3" s="66"/>
    </row>
    <row r="4" s="1" customFormat="1" ht="31" customHeight="1" spans="1:2">
      <c r="A4" s="67" t="s">
        <v>2004</v>
      </c>
      <c r="B4" s="67" t="s">
        <v>2305</v>
      </c>
    </row>
    <row r="5" s="1" customFormat="1" ht="31" customHeight="1" spans="1:2">
      <c r="A5" s="68"/>
      <c r="B5" s="68"/>
    </row>
    <row r="6" s="1" customFormat="1" ht="31" customHeight="1" spans="1:2">
      <c r="A6" s="68"/>
      <c r="B6" s="68"/>
    </row>
    <row r="7" s="1" customFormat="1" ht="31" customHeight="1" spans="1:2">
      <c r="A7" s="69"/>
      <c r="B7" s="68"/>
    </row>
    <row r="8" s="1" customFormat="1" ht="31" customHeight="1" spans="1:2">
      <c r="A8" s="69"/>
      <c r="B8" s="68"/>
    </row>
    <row r="9" s="1" customFormat="1" ht="31" customHeight="1" spans="1:2">
      <c r="A9" s="69"/>
      <c r="B9" s="68"/>
    </row>
    <row r="10" s="1" customFormat="1" ht="31" customHeight="1" spans="1:2">
      <c r="A10" s="69"/>
      <c r="B10" s="68"/>
    </row>
    <row r="11" s="1" customFormat="1" ht="31" customHeight="1" spans="1:2">
      <c r="A11" s="69"/>
      <c r="B11" s="68"/>
    </row>
    <row r="12" s="1" customFormat="1" ht="31" customHeight="1" spans="1:2">
      <c r="A12" s="69"/>
      <c r="B12" s="68"/>
    </row>
    <row r="14" spans="1:1">
      <c r="A14" s="1" t="s">
        <v>2306</v>
      </c>
    </row>
  </sheetData>
  <mergeCells count="2">
    <mergeCell ref="A2:B2"/>
    <mergeCell ref="A3:B3"/>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4"/>
  <sheetViews>
    <sheetView workbookViewId="0">
      <selection activeCell="A15" sqref="A15"/>
    </sheetView>
  </sheetViews>
  <sheetFormatPr defaultColWidth="9" defaultRowHeight="14.25"/>
  <cols>
    <col min="1" max="1" width="146.875" style="1" customWidth="1"/>
    <col min="2" max="16384" width="9" style="1"/>
  </cols>
  <sheetData>
    <row r="1" s="1" customFormat="1" ht="20.25" spans="1:1">
      <c r="A1" s="2" t="s">
        <v>2307</v>
      </c>
    </row>
    <row r="2" s="1" customFormat="1" ht="22.5" spans="1:1">
      <c r="A2" s="62" t="s">
        <v>2010</v>
      </c>
    </row>
    <row r="3" s="1" customFormat="1" ht="22.5" spans="1:1">
      <c r="A3" s="3" t="s">
        <v>2308</v>
      </c>
    </row>
    <row r="4" s="1" customFormat="1" ht="20.25" spans="1:1">
      <c r="A4" s="2" t="s">
        <v>2010</v>
      </c>
    </row>
    <row r="5" s="1" customFormat="1" ht="20.25" spans="1:1">
      <c r="A5" s="6" t="s">
        <v>2107</v>
      </c>
    </row>
    <row r="6" s="1" customFormat="1" ht="40.5" spans="1:1">
      <c r="A6" s="63" t="s">
        <v>2309</v>
      </c>
    </row>
    <row r="7" s="1" customFormat="1" ht="20.25" spans="1:1">
      <c r="A7" s="6" t="s">
        <v>2112</v>
      </c>
    </row>
    <row r="8" s="1" customFormat="1" ht="20.25" spans="1:1">
      <c r="A8" s="63" t="s">
        <v>2310</v>
      </c>
    </row>
    <row r="9" s="1" customFormat="1" ht="20.25" spans="1:1">
      <c r="A9" s="6" t="s">
        <v>2311</v>
      </c>
    </row>
    <row r="10" s="1" customFormat="1" ht="20.25" spans="1:1">
      <c r="A10" s="63" t="s">
        <v>2312</v>
      </c>
    </row>
    <row r="11" s="1" customFormat="1" ht="20.25" spans="1:1">
      <c r="A11" s="2"/>
    </row>
    <row r="12" s="1" customFormat="1" ht="20.25" spans="1:1">
      <c r="A12" s="2" t="s">
        <v>2010</v>
      </c>
    </row>
    <row r="13" s="1" customFormat="1" spans="1:1">
      <c r="A13" s="4" t="s">
        <v>2010</v>
      </c>
    </row>
    <row r="14" s="1" customFormat="1" ht="20.25" spans="1:1">
      <c r="A14" s="2" t="s">
        <v>2010</v>
      </c>
    </row>
  </sheetData>
  <pageMargins left="0.75" right="0.75" top="1" bottom="1" header="0.5" footer="0.5"/>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5"/>
  <sheetViews>
    <sheetView workbookViewId="0">
      <selection activeCell="H48" sqref="H48"/>
    </sheetView>
  </sheetViews>
  <sheetFormatPr defaultColWidth="9.125" defaultRowHeight="14.25" outlineLevelCol="3"/>
  <cols>
    <col min="1" max="1" width="37.25" style="51" customWidth="1"/>
    <col min="2" max="2" width="14.5" style="56" customWidth="1"/>
    <col min="3" max="4" width="14.5" style="1" customWidth="1"/>
    <col min="5" max="250" width="9.125" style="1" customWidth="1"/>
    <col min="251" max="16383" width="9.125" style="1"/>
  </cols>
  <sheetData>
    <row r="1" spans="1:1">
      <c r="A1" s="1" t="s">
        <v>2313</v>
      </c>
    </row>
    <row r="2" s="1" customFormat="1" ht="33.95" customHeight="1" spans="1:4">
      <c r="A2" s="45" t="s">
        <v>2314</v>
      </c>
      <c r="B2" s="45"/>
      <c r="C2" s="45"/>
      <c r="D2" s="45"/>
    </row>
    <row r="3" s="1" customFormat="1" ht="17.1" customHeight="1" spans="1:4">
      <c r="A3" s="52"/>
      <c r="B3" s="57"/>
      <c r="C3" s="14"/>
      <c r="D3" s="14"/>
    </row>
    <row r="4" s="1" customFormat="1" ht="16.9" customHeight="1" spans="1:4">
      <c r="A4" s="53" t="s">
        <v>2315</v>
      </c>
      <c r="B4" s="61" t="s">
        <v>2097</v>
      </c>
      <c r="C4" s="9" t="s">
        <v>2316</v>
      </c>
      <c r="D4" s="9" t="s">
        <v>2317</v>
      </c>
    </row>
    <row r="5" s="1" customFormat="1" ht="16.9" customHeight="1" spans="1:4">
      <c r="A5" s="10" t="s">
        <v>2318</v>
      </c>
      <c r="B5" s="60"/>
      <c r="C5" s="12"/>
      <c r="D5" s="12"/>
    </row>
    <row r="6" s="1" customFormat="1" ht="17.1" customHeight="1" spans="1:4">
      <c r="A6" s="54" t="s">
        <v>430</v>
      </c>
      <c r="B6" s="60"/>
      <c r="C6" s="12"/>
      <c r="D6" s="12"/>
    </row>
    <row r="7" s="1" customFormat="1" ht="17.1" customHeight="1" spans="1:4">
      <c r="A7" s="54" t="s">
        <v>683</v>
      </c>
      <c r="B7" s="60"/>
      <c r="C7" s="12"/>
      <c r="D7" s="12"/>
    </row>
    <row r="8" s="1" customFormat="1" ht="17.1" customHeight="1" spans="1:4">
      <c r="A8" s="54" t="s">
        <v>684</v>
      </c>
      <c r="B8" s="60"/>
      <c r="C8" s="12"/>
      <c r="D8" s="12"/>
    </row>
    <row r="9" s="1" customFormat="1" ht="17.1" customHeight="1" spans="1:4">
      <c r="A9" s="55" t="s">
        <v>2319</v>
      </c>
      <c r="B9" s="60"/>
      <c r="C9" s="12"/>
      <c r="D9" s="12"/>
    </row>
    <row r="10" s="1" customFormat="1" ht="17.1" customHeight="1" spans="1:4">
      <c r="A10" s="55" t="s">
        <v>2320</v>
      </c>
      <c r="B10" s="60"/>
      <c r="C10" s="12"/>
      <c r="D10" s="12"/>
    </row>
    <row r="11" s="1" customFormat="1" ht="17.1" customHeight="1" spans="1:4">
      <c r="A11" s="55" t="s">
        <v>2321</v>
      </c>
      <c r="B11" s="60"/>
      <c r="C11" s="12"/>
      <c r="D11" s="12"/>
    </row>
    <row r="12" s="1" customFormat="1" ht="17.1" customHeight="1" spans="1:4">
      <c r="A12" s="55" t="s">
        <v>2322</v>
      </c>
      <c r="B12" s="60"/>
      <c r="C12" s="12"/>
      <c r="D12" s="12"/>
    </row>
    <row r="13" s="1" customFormat="1" ht="17.1" customHeight="1" spans="1:4">
      <c r="A13" s="55" t="s">
        <v>2323</v>
      </c>
      <c r="B13" s="60"/>
      <c r="C13" s="12"/>
      <c r="D13" s="12"/>
    </row>
    <row r="14" s="1" customFormat="1" ht="17.1" customHeight="1" spans="1:4">
      <c r="A14" s="55" t="s">
        <v>2324</v>
      </c>
      <c r="B14" s="60"/>
      <c r="C14" s="12"/>
      <c r="D14" s="12"/>
    </row>
    <row r="15" s="1" customFormat="1" ht="17.1" customHeight="1" spans="1:4">
      <c r="A15" s="55" t="s">
        <v>2325</v>
      </c>
      <c r="B15" s="60"/>
      <c r="C15" s="12"/>
      <c r="D15" s="12"/>
    </row>
    <row r="16" s="1" customFormat="1" ht="17.1" customHeight="1" spans="1:4">
      <c r="A16" s="55" t="s">
        <v>2326</v>
      </c>
      <c r="B16" s="60"/>
      <c r="C16" s="12"/>
      <c r="D16" s="12"/>
    </row>
    <row r="17" s="1" customFormat="1" ht="17.1" customHeight="1" spans="1:4">
      <c r="A17" s="55" t="s">
        <v>2327</v>
      </c>
      <c r="B17" s="60"/>
      <c r="C17" s="12"/>
      <c r="D17" s="12"/>
    </row>
    <row r="18" s="1" customFormat="1" ht="17.1" customHeight="1" spans="1:4">
      <c r="A18" s="55" t="s">
        <v>2328</v>
      </c>
      <c r="B18" s="60"/>
      <c r="C18" s="12"/>
      <c r="D18" s="12"/>
    </row>
    <row r="19" s="1" customFormat="1" ht="17.1" customHeight="1" spans="1:4">
      <c r="A19" s="55" t="s">
        <v>2329</v>
      </c>
      <c r="B19" s="60"/>
      <c r="C19" s="12"/>
      <c r="D19" s="12"/>
    </row>
    <row r="20" s="1" customFormat="1" ht="17.1" customHeight="1" spans="1:4">
      <c r="A20" s="55" t="s">
        <v>2330</v>
      </c>
      <c r="B20" s="60"/>
      <c r="C20" s="12"/>
      <c r="D20" s="12"/>
    </row>
    <row r="21" s="1" customFormat="1" ht="16.9" customHeight="1" spans="1:4">
      <c r="A21" s="55" t="s">
        <v>2331</v>
      </c>
      <c r="B21" s="60"/>
      <c r="C21" s="12"/>
      <c r="D21" s="12"/>
    </row>
    <row r="22" s="1" customFormat="1" ht="16.9" customHeight="1" spans="1:4">
      <c r="A22" s="55" t="s">
        <v>2332</v>
      </c>
      <c r="B22" s="60"/>
      <c r="C22" s="12"/>
      <c r="D22" s="12"/>
    </row>
    <row r="23" s="1" customFormat="1" ht="16.9" customHeight="1" spans="1:4">
      <c r="A23" s="55" t="s">
        <v>2333</v>
      </c>
      <c r="B23" s="60"/>
      <c r="C23" s="12"/>
      <c r="D23" s="12"/>
    </row>
    <row r="24" s="1" customFormat="1" ht="17.1" customHeight="1" spans="1:4">
      <c r="A24" s="55" t="s">
        <v>2334</v>
      </c>
      <c r="B24" s="60"/>
      <c r="C24" s="12"/>
      <c r="D24" s="12"/>
    </row>
    <row r="25" s="1" customFormat="1" ht="17.1" customHeight="1" spans="1:4">
      <c r="A25" s="55" t="s">
        <v>2335</v>
      </c>
      <c r="B25" s="60"/>
      <c r="C25" s="12"/>
      <c r="D25" s="12"/>
    </row>
    <row r="26" s="1" customFormat="1" ht="17.1" customHeight="1" spans="1:4">
      <c r="A26" s="55" t="s">
        <v>2336</v>
      </c>
      <c r="B26" s="60"/>
      <c r="C26" s="12"/>
      <c r="D26" s="12"/>
    </row>
    <row r="27" s="1" customFormat="1" ht="17.1" customHeight="1" spans="1:4">
      <c r="A27" s="55" t="s">
        <v>2337</v>
      </c>
      <c r="B27" s="60"/>
      <c r="C27" s="12"/>
      <c r="D27" s="12"/>
    </row>
    <row r="28" s="1" customFormat="1" ht="16.9" customHeight="1" spans="1:4">
      <c r="A28" s="54" t="s">
        <v>688</v>
      </c>
      <c r="B28" s="60"/>
      <c r="C28" s="12"/>
      <c r="D28" s="12"/>
    </row>
    <row r="29" s="1" customFormat="1" ht="16.9" customHeight="1" spans="1:4">
      <c r="A29" s="55" t="s">
        <v>2338</v>
      </c>
      <c r="B29" s="60"/>
      <c r="C29" s="12"/>
      <c r="D29" s="12"/>
    </row>
    <row r="30" s="1" customFormat="1" ht="16.9" customHeight="1" spans="1:4">
      <c r="A30" s="55" t="s">
        <v>2339</v>
      </c>
      <c r="B30" s="60"/>
      <c r="C30" s="12"/>
      <c r="D30" s="12"/>
    </row>
    <row r="31" s="1" customFormat="1" ht="16.9" customHeight="1" spans="1:4">
      <c r="A31" s="55" t="s">
        <v>2340</v>
      </c>
      <c r="B31" s="60"/>
      <c r="C31" s="12"/>
      <c r="D31" s="12"/>
    </row>
    <row r="32" s="1" customFormat="1" ht="16.9" customHeight="1" spans="1:4">
      <c r="A32" s="55" t="s">
        <v>2341</v>
      </c>
      <c r="B32" s="60"/>
      <c r="C32" s="12"/>
      <c r="D32" s="12"/>
    </row>
    <row r="33" s="1" customFormat="1" ht="16.9" customHeight="1" spans="1:4">
      <c r="A33" s="54" t="s">
        <v>691</v>
      </c>
      <c r="B33" s="60"/>
      <c r="C33" s="12"/>
      <c r="D33" s="12"/>
    </row>
    <row r="34" s="1" customFormat="1" ht="16.9" customHeight="1" spans="1:4">
      <c r="A34" s="55" t="s">
        <v>2342</v>
      </c>
      <c r="B34" s="60"/>
      <c r="C34" s="12"/>
      <c r="D34" s="12"/>
    </row>
    <row r="35" s="1" customFormat="1" ht="17.1" customHeight="1" spans="1:4">
      <c r="A35" s="55" t="s">
        <v>2343</v>
      </c>
      <c r="B35" s="60"/>
      <c r="C35" s="12"/>
      <c r="D35" s="12"/>
    </row>
    <row r="36" s="1" customFormat="1" ht="17.1" customHeight="1" spans="1:4">
      <c r="A36" s="55" t="s">
        <v>2344</v>
      </c>
      <c r="B36" s="60"/>
      <c r="C36" s="12"/>
      <c r="D36" s="12"/>
    </row>
    <row r="37" s="1" customFormat="1" ht="16.9" customHeight="1" spans="1:4">
      <c r="A37" s="55" t="s">
        <v>2345</v>
      </c>
      <c r="B37" s="60"/>
      <c r="C37" s="12"/>
      <c r="D37" s="12"/>
    </row>
    <row r="38" s="1" customFormat="1" ht="16.9" customHeight="1" spans="1:4">
      <c r="A38" s="55" t="s">
        <v>2346</v>
      </c>
      <c r="B38" s="60"/>
      <c r="C38" s="12"/>
      <c r="D38" s="12"/>
    </row>
    <row r="39" s="1" customFormat="1" ht="17.1" customHeight="1" spans="1:4">
      <c r="A39" s="54" t="s">
        <v>693</v>
      </c>
      <c r="B39" s="60"/>
      <c r="C39" s="12"/>
      <c r="D39" s="12"/>
    </row>
    <row r="40" s="1" customFormat="1" ht="17.1" customHeight="1" spans="1:4">
      <c r="A40" s="55" t="s">
        <v>2347</v>
      </c>
      <c r="B40" s="60"/>
      <c r="C40" s="12"/>
      <c r="D40" s="12"/>
    </row>
    <row r="41" s="1" customFormat="1" ht="17.1" customHeight="1" spans="1:4">
      <c r="A41" s="55" t="s">
        <v>2348</v>
      </c>
      <c r="B41" s="60"/>
      <c r="C41" s="12"/>
      <c r="D41" s="12"/>
    </row>
    <row r="42" s="1" customFormat="1" ht="17.1" customHeight="1" spans="1:4">
      <c r="A42" s="55" t="s">
        <v>2349</v>
      </c>
      <c r="B42" s="60"/>
      <c r="C42" s="12"/>
      <c r="D42" s="12"/>
    </row>
    <row r="43" s="1" customFormat="1" ht="16.9" customHeight="1" spans="1:4">
      <c r="A43" s="54" t="s">
        <v>2350</v>
      </c>
      <c r="B43" s="60"/>
      <c r="C43" s="12"/>
      <c r="D43" s="12"/>
    </row>
    <row r="45" spans="1:1">
      <c r="A45" s="1" t="s">
        <v>2351</v>
      </c>
    </row>
  </sheetData>
  <mergeCells count="2">
    <mergeCell ref="A2:D2"/>
    <mergeCell ref="A3:D3"/>
  </mergeCells>
  <pageMargins left="0.75" right="0.75" top="1" bottom="1" header="0.5" footer="0.5"/>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workbookViewId="0">
      <selection activeCell="I16" sqref="I16"/>
    </sheetView>
  </sheetViews>
  <sheetFormatPr defaultColWidth="9.125" defaultRowHeight="14.25" outlineLevelCol="3"/>
  <cols>
    <col min="1" max="1" width="36.375" style="1" customWidth="1"/>
    <col min="2" max="2" width="13.75" style="56" customWidth="1"/>
    <col min="3" max="4" width="13.75" style="1" customWidth="1"/>
    <col min="5" max="250" width="9.125" style="1" customWidth="1"/>
    <col min="251" max="16383" width="9.125" style="1"/>
  </cols>
  <sheetData>
    <row r="1" spans="1:1">
      <c r="A1" s="44" t="s">
        <v>2352</v>
      </c>
    </row>
    <row r="2" s="1" customFormat="1" ht="33.95" customHeight="1" spans="1:4">
      <c r="A2" s="45" t="s">
        <v>2353</v>
      </c>
      <c r="B2" s="45"/>
      <c r="C2" s="45"/>
      <c r="D2" s="45"/>
    </row>
    <row r="3" s="1" customFormat="1" ht="17.1" customHeight="1" spans="1:4">
      <c r="A3" s="14"/>
      <c r="B3" s="57"/>
      <c r="C3" s="14"/>
      <c r="D3" s="14"/>
    </row>
    <row r="4" s="1" customFormat="1" ht="31" customHeight="1" spans="1:4">
      <c r="A4" s="58" t="s">
        <v>2315</v>
      </c>
      <c r="B4" s="59" t="s">
        <v>2097</v>
      </c>
      <c r="C4" s="58" t="s">
        <v>2316</v>
      </c>
      <c r="D4" s="58" t="s">
        <v>2317</v>
      </c>
    </row>
    <row r="5" s="1" customFormat="1" ht="16.9" customHeight="1" spans="1:4">
      <c r="A5" s="46" t="s">
        <v>2354</v>
      </c>
      <c r="B5" s="60"/>
      <c r="C5" s="12"/>
      <c r="D5" s="12"/>
    </row>
    <row r="6" s="1" customFormat="1" ht="17.1" customHeight="1" spans="1:4">
      <c r="A6" s="47" t="s">
        <v>1183</v>
      </c>
      <c r="B6" s="60"/>
      <c r="C6" s="12"/>
      <c r="D6" s="12"/>
    </row>
    <row r="7" s="1" customFormat="1" ht="17.1" customHeight="1" spans="1:4">
      <c r="A7" s="47" t="s">
        <v>1199</v>
      </c>
      <c r="B7" s="60"/>
      <c r="C7" s="12"/>
      <c r="D7" s="12"/>
    </row>
    <row r="8" s="1" customFormat="1" ht="17.1" customHeight="1" spans="1:4">
      <c r="A8" s="48" t="s">
        <v>2355</v>
      </c>
      <c r="B8" s="60"/>
      <c r="C8" s="12"/>
      <c r="D8" s="12"/>
    </row>
    <row r="9" s="1" customFormat="1" ht="17.1" customHeight="1" spans="1:4">
      <c r="A9" s="47" t="s">
        <v>2356</v>
      </c>
      <c r="B9" s="60"/>
      <c r="C9" s="12"/>
      <c r="D9" s="12"/>
    </row>
    <row r="10" s="1" customFormat="1" ht="17.1" customHeight="1" spans="1:4">
      <c r="A10" s="47" t="s">
        <v>2357</v>
      </c>
      <c r="B10" s="60"/>
      <c r="C10" s="12"/>
      <c r="D10" s="12"/>
    </row>
    <row r="11" s="1" customFormat="1" ht="17.1" customHeight="1" spans="1:4">
      <c r="A11" s="48" t="s">
        <v>2358</v>
      </c>
      <c r="B11" s="60"/>
      <c r="C11" s="12"/>
      <c r="D11" s="12"/>
    </row>
    <row r="12" s="1" customFormat="1" ht="17.1" customHeight="1" spans="1:4">
      <c r="A12" s="48" t="s">
        <v>2359</v>
      </c>
      <c r="B12" s="60"/>
      <c r="C12" s="12"/>
      <c r="D12" s="12"/>
    </row>
    <row r="13" s="1" customFormat="1" ht="17.1" customHeight="1" spans="1:4">
      <c r="A13" s="48" t="s">
        <v>2360</v>
      </c>
      <c r="B13" s="60"/>
      <c r="C13" s="12"/>
      <c r="D13" s="12"/>
    </row>
    <row r="14" s="1" customFormat="1" ht="17.1" customHeight="1" spans="1:4">
      <c r="A14" s="48" t="s">
        <v>2361</v>
      </c>
      <c r="B14" s="60"/>
      <c r="C14" s="12"/>
      <c r="D14" s="12"/>
    </row>
    <row r="15" s="1" customFormat="1" ht="17.1" customHeight="1" spans="1:4">
      <c r="A15" s="48" t="s">
        <v>2362</v>
      </c>
      <c r="B15" s="60"/>
      <c r="C15" s="12"/>
      <c r="D15" s="12"/>
    </row>
    <row r="16" s="1" customFormat="1" ht="17.1" customHeight="1" spans="1:4">
      <c r="A16" s="48" t="s">
        <v>2363</v>
      </c>
      <c r="B16" s="60"/>
      <c r="C16" s="12"/>
      <c r="D16" s="12"/>
    </row>
    <row r="17" s="1" customFormat="1" ht="17.1" customHeight="1" spans="1:4">
      <c r="A17" s="48" t="s">
        <v>2364</v>
      </c>
      <c r="B17" s="60"/>
      <c r="C17" s="12"/>
      <c r="D17" s="12"/>
    </row>
    <row r="18" s="1" customFormat="1" ht="17.1" customHeight="1" spans="1:4">
      <c r="A18" s="48" t="s">
        <v>2365</v>
      </c>
      <c r="B18" s="60"/>
      <c r="C18" s="12"/>
      <c r="D18" s="12"/>
    </row>
    <row r="19" s="1" customFormat="1" ht="17.1" customHeight="1" spans="1:4">
      <c r="A19" s="48" t="s">
        <v>2366</v>
      </c>
      <c r="B19" s="60"/>
      <c r="C19" s="12"/>
      <c r="D19" s="12"/>
    </row>
    <row r="20" s="1" customFormat="1" ht="17.1" customHeight="1" spans="1:4">
      <c r="A20" s="47" t="s">
        <v>2367</v>
      </c>
      <c r="B20" s="60"/>
      <c r="C20" s="12"/>
      <c r="D20" s="12"/>
    </row>
    <row r="21" s="1" customFormat="1" ht="16.9" customHeight="1" spans="1:4">
      <c r="A21" s="48" t="s">
        <v>2368</v>
      </c>
      <c r="B21" s="60"/>
      <c r="C21" s="12"/>
      <c r="D21" s="12"/>
    </row>
    <row r="22" s="1" customFormat="1" ht="16.9" customHeight="1" spans="1:4">
      <c r="A22" s="48" t="s">
        <v>2369</v>
      </c>
      <c r="B22" s="60"/>
      <c r="C22" s="12"/>
      <c r="D22" s="12"/>
    </row>
    <row r="23" s="1" customFormat="1" ht="16.9" customHeight="1" spans="1:4">
      <c r="A23" s="48" t="s">
        <v>2370</v>
      </c>
      <c r="B23" s="60"/>
      <c r="C23" s="12"/>
      <c r="D23" s="12"/>
    </row>
    <row r="24" s="1" customFormat="1" ht="17.1" customHeight="1" spans="1:4">
      <c r="A24" s="48" t="s">
        <v>2371</v>
      </c>
      <c r="B24" s="60"/>
      <c r="C24" s="12"/>
      <c r="D24" s="12"/>
    </row>
    <row r="25" s="1" customFormat="1" ht="17.1" customHeight="1" spans="1:4">
      <c r="A25" s="48" t="s">
        <v>2372</v>
      </c>
      <c r="B25" s="60"/>
      <c r="C25" s="12"/>
      <c r="D25" s="12"/>
    </row>
    <row r="26" s="1" customFormat="1" ht="17.1" customHeight="1" spans="1:4">
      <c r="A26" s="48" t="s">
        <v>2373</v>
      </c>
      <c r="B26" s="60"/>
      <c r="C26" s="12"/>
      <c r="D26" s="12"/>
    </row>
    <row r="27" s="1" customFormat="1" ht="17.1" customHeight="1" spans="1:4">
      <c r="A27" s="48" t="s">
        <v>2374</v>
      </c>
      <c r="B27" s="60"/>
      <c r="C27" s="12"/>
      <c r="D27" s="12"/>
    </row>
    <row r="28" s="1" customFormat="1" ht="17.1" customHeight="1" spans="1:4">
      <c r="A28" s="48" t="s">
        <v>2375</v>
      </c>
      <c r="B28" s="60"/>
      <c r="C28" s="12"/>
      <c r="D28" s="12"/>
    </row>
    <row r="29" s="1" customFormat="1" ht="17.1" customHeight="1" spans="1:4">
      <c r="A29" s="47" t="s">
        <v>2376</v>
      </c>
      <c r="B29" s="60"/>
      <c r="C29" s="12"/>
      <c r="D29" s="12"/>
    </row>
    <row r="30" s="1" customFormat="1" ht="17.1" customHeight="1" spans="1:4">
      <c r="A30" s="48" t="s">
        <v>2377</v>
      </c>
      <c r="B30" s="60"/>
      <c r="C30" s="12"/>
      <c r="D30" s="12"/>
    </row>
    <row r="31" s="1" customFormat="1" ht="17.1" customHeight="1" spans="1:4">
      <c r="A31" s="49" t="s">
        <v>2378</v>
      </c>
      <c r="B31" s="60"/>
      <c r="C31" s="12"/>
      <c r="D31" s="12"/>
    </row>
    <row r="32" s="1" customFormat="1" ht="17.1" customHeight="1" spans="1:4">
      <c r="A32" s="50" t="s">
        <v>2379</v>
      </c>
      <c r="B32" s="60"/>
      <c r="C32" s="12"/>
      <c r="D32" s="12"/>
    </row>
    <row r="33" s="1" customFormat="1" ht="17.1" customHeight="1" spans="1:4">
      <c r="A33" s="50" t="s">
        <v>2380</v>
      </c>
      <c r="B33" s="60"/>
      <c r="C33" s="12"/>
      <c r="D33" s="12"/>
    </row>
    <row r="34" s="1" customFormat="1" ht="17.1" customHeight="1" spans="1:4">
      <c r="A34" s="50" t="s">
        <v>2381</v>
      </c>
      <c r="B34" s="60"/>
      <c r="C34" s="12"/>
      <c r="D34" s="12"/>
    </row>
    <row r="35" s="1" customFormat="1" ht="17.1" customHeight="1" spans="1:4">
      <c r="A35" s="49" t="s">
        <v>2382</v>
      </c>
      <c r="B35" s="60"/>
      <c r="C35" s="12"/>
      <c r="D35" s="12"/>
    </row>
    <row r="36" s="1" customFormat="1" ht="17.1" customHeight="1" spans="1:4">
      <c r="A36" s="50" t="s">
        <v>2383</v>
      </c>
      <c r="B36" s="60"/>
      <c r="C36" s="12"/>
      <c r="D36" s="12"/>
    </row>
    <row r="38" spans="1:1">
      <c r="A38" s="1" t="s">
        <v>2351</v>
      </c>
    </row>
  </sheetData>
  <mergeCells count="2">
    <mergeCell ref="A2:D2"/>
    <mergeCell ref="A3:D3"/>
  </mergeCells>
  <pageMargins left="0.75" right="0.75" top="1" bottom="1" header="0.5" footer="0.5"/>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F37" sqref="F37"/>
    </sheetView>
  </sheetViews>
  <sheetFormatPr defaultColWidth="12.1833333333333" defaultRowHeight="15.55" customHeight="1" outlineLevelCol="3"/>
  <cols>
    <col min="1" max="1" width="34.25" style="1" customWidth="1"/>
    <col min="2" max="2" width="25.9833333333333" style="1" customWidth="1"/>
    <col min="3" max="3" width="34.25" style="1" customWidth="1"/>
    <col min="4" max="4" width="25.9833333333333" style="1" customWidth="1"/>
    <col min="5" max="256" width="12.1833333333333" style="1" customWidth="1"/>
    <col min="257" max="16384" width="12.1833333333333" style="1"/>
  </cols>
  <sheetData>
    <row r="1" customHeight="1" spans="1:1">
      <c r="A1" s="1" t="s">
        <v>2384</v>
      </c>
    </row>
    <row r="2" s="1" customFormat="1" ht="34" customHeight="1" spans="1:4">
      <c r="A2" s="7" t="s">
        <v>2385</v>
      </c>
      <c r="B2" s="7"/>
      <c r="C2" s="7"/>
      <c r="D2" s="7"/>
    </row>
    <row r="3" s="1" customFormat="1" ht="17" customHeight="1" spans="1:4">
      <c r="A3" s="39"/>
      <c r="B3" s="39"/>
      <c r="C3" s="39"/>
      <c r="D3" s="39" t="s">
        <v>60</v>
      </c>
    </row>
    <row r="4" s="1" customFormat="1" ht="17" customHeight="1" spans="1:4">
      <c r="A4" s="9" t="s">
        <v>1921</v>
      </c>
      <c r="B4" s="9" t="s">
        <v>2317</v>
      </c>
      <c r="C4" s="9" t="s">
        <v>1921</v>
      </c>
      <c r="D4" s="40" t="s">
        <v>2317</v>
      </c>
    </row>
    <row r="5" s="1" customFormat="1" ht="17" customHeight="1" spans="1:4">
      <c r="A5" s="41" t="s">
        <v>2318</v>
      </c>
      <c r="B5" s="42">
        <f>'[1]L10'!E5</f>
        <v>0</v>
      </c>
      <c r="C5" s="41" t="s">
        <v>2354</v>
      </c>
      <c r="D5" s="12">
        <f>'[1]L10'!J5</f>
        <v>0</v>
      </c>
    </row>
    <row r="6" s="1" customFormat="1" ht="17" customHeight="1" spans="1:4">
      <c r="A6" s="13" t="s">
        <v>2386</v>
      </c>
      <c r="B6" s="12">
        <v>0</v>
      </c>
      <c r="C6" s="13" t="s">
        <v>2387</v>
      </c>
      <c r="D6" s="12">
        <v>0</v>
      </c>
    </row>
    <row r="7" s="1" customFormat="1" ht="17" customHeight="1" spans="1:4">
      <c r="A7" s="13" t="s">
        <v>2388</v>
      </c>
      <c r="B7" s="12">
        <v>0</v>
      </c>
      <c r="C7" s="13" t="s">
        <v>2389</v>
      </c>
      <c r="D7" s="12">
        <v>0</v>
      </c>
    </row>
    <row r="8" s="1" customFormat="1" ht="17" customHeight="1" spans="1:4">
      <c r="A8" s="13" t="s">
        <v>2390</v>
      </c>
      <c r="B8" s="12">
        <v>0</v>
      </c>
      <c r="C8" s="13" t="s">
        <v>2391</v>
      </c>
      <c r="D8" s="12">
        <v>0</v>
      </c>
    </row>
    <row r="9" s="1" customFormat="1" ht="17" customHeight="1" spans="1:4">
      <c r="A9" s="13"/>
      <c r="B9" s="20"/>
      <c r="C9" s="13" t="s">
        <v>2392</v>
      </c>
      <c r="D9" s="12">
        <f>B10-D5-D6-D7-D8</f>
        <v>0</v>
      </c>
    </row>
    <row r="10" s="1" customFormat="1" ht="17" customHeight="1" spans="1:4">
      <c r="A10" s="9" t="s">
        <v>2393</v>
      </c>
      <c r="B10" s="12">
        <f>B5+B6+B7+B8</f>
        <v>0</v>
      </c>
      <c r="C10" s="9" t="s">
        <v>2394</v>
      </c>
      <c r="D10" s="12">
        <f>D5+D6+D7+D8+D9</f>
        <v>0</v>
      </c>
    </row>
    <row r="12" customHeight="1" spans="1:1">
      <c r="A12" s="1" t="s">
        <v>2351</v>
      </c>
    </row>
  </sheetData>
  <mergeCells count="1">
    <mergeCell ref="A2:D2"/>
  </mergeCells>
  <pageMargins left="0.75" right="0.75" top="1" bottom="1" header="0.5" footer="0.5"/>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5"/>
  <sheetViews>
    <sheetView workbookViewId="0">
      <selection activeCell="G30" sqref="G30"/>
    </sheetView>
  </sheetViews>
  <sheetFormatPr defaultColWidth="9.125" defaultRowHeight="14.25" outlineLevelCol="1"/>
  <cols>
    <col min="1" max="1" width="48.8916666666667" style="51" customWidth="1"/>
    <col min="2" max="2" width="38.75" style="1" customWidth="1"/>
    <col min="3" max="248" width="9.125" style="1" customWidth="1"/>
    <col min="249" max="253" width="9.125" style="1"/>
    <col min="254" max="16383" width="9.125" style="43"/>
  </cols>
  <sheetData>
    <row r="1" spans="1:1">
      <c r="A1" s="1" t="s">
        <v>2395</v>
      </c>
    </row>
    <row r="2" s="1" customFormat="1" ht="28" customHeight="1" spans="1:2">
      <c r="A2" s="45" t="s">
        <v>2396</v>
      </c>
      <c r="B2" s="45"/>
    </row>
    <row r="3" s="1" customFormat="1" ht="14" customHeight="1" spans="1:2">
      <c r="A3" s="52" t="s">
        <v>60</v>
      </c>
      <c r="B3" s="14"/>
    </row>
    <row r="4" s="1" customFormat="1" ht="16.9" customHeight="1" spans="1:2">
      <c r="A4" s="53" t="s">
        <v>2315</v>
      </c>
      <c r="B4" s="9" t="s">
        <v>2097</v>
      </c>
    </row>
    <row r="5" s="1" customFormat="1" ht="16.9" customHeight="1" spans="1:2">
      <c r="A5" s="10" t="s">
        <v>2318</v>
      </c>
      <c r="B5" s="12"/>
    </row>
    <row r="6" s="1" customFormat="1" ht="17.1" customHeight="1" spans="1:2">
      <c r="A6" s="54" t="s">
        <v>430</v>
      </c>
      <c r="B6" s="12"/>
    </row>
    <row r="7" s="1" customFormat="1" ht="17.1" customHeight="1" spans="1:2">
      <c r="A7" s="54" t="s">
        <v>683</v>
      </c>
      <c r="B7" s="12"/>
    </row>
    <row r="8" s="1" customFormat="1" ht="17.1" customHeight="1" spans="1:2">
      <c r="A8" s="54" t="s">
        <v>684</v>
      </c>
      <c r="B8" s="12"/>
    </row>
    <row r="9" s="1" customFormat="1" ht="17.1" customHeight="1" spans="1:2">
      <c r="A9" s="55" t="s">
        <v>2319</v>
      </c>
      <c r="B9" s="12"/>
    </row>
    <row r="10" s="1" customFormat="1" ht="17.1" customHeight="1" spans="1:2">
      <c r="A10" s="55" t="s">
        <v>2320</v>
      </c>
      <c r="B10" s="12"/>
    </row>
    <row r="11" s="1" customFormat="1" ht="17.1" customHeight="1" spans="1:2">
      <c r="A11" s="55" t="s">
        <v>2321</v>
      </c>
      <c r="B11" s="12"/>
    </row>
    <row r="12" s="1" customFormat="1" ht="17.1" customHeight="1" spans="1:2">
      <c r="A12" s="55" t="s">
        <v>2322</v>
      </c>
      <c r="B12" s="12"/>
    </row>
    <row r="13" s="1" customFormat="1" ht="17.1" customHeight="1" spans="1:2">
      <c r="A13" s="55" t="s">
        <v>2323</v>
      </c>
      <c r="B13" s="12"/>
    </row>
    <row r="14" s="1" customFormat="1" ht="17.1" customHeight="1" spans="1:2">
      <c r="A14" s="55" t="s">
        <v>2324</v>
      </c>
      <c r="B14" s="12"/>
    </row>
    <row r="15" s="1" customFormat="1" ht="17.1" customHeight="1" spans="1:2">
      <c r="A15" s="55" t="s">
        <v>2325</v>
      </c>
      <c r="B15" s="12"/>
    </row>
    <row r="16" s="1" customFormat="1" ht="17.1" customHeight="1" spans="1:2">
      <c r="A16" s="55" t="s">
        <v>2326</v>
      </c>
      <c r="B16" s="12"/>
    </row>
    <row r="17" s="1" customFormat="1" ht="17.1" customHeight="1" spans="1:2">
      <c r="A17" s="55" t="s">
        <v>2327</v>
      </c>
      <c r="B17" s="12"/>
    </row>
    <row r="18" s="1" customFormat="1" ht="17.1" customHeight="1" spans="1:2">
      <c r="A18" s="55" t="s">
        <v>2328</v>
      </c>
      <c r="B18" s="12"/>
    </row>
    <row r="19" s="1" customFormat="1" ht="17.1" customHeight="1" spans="1:2">
      <c r="A19" s="55" t="s">
        <v>2329</v>
      </c>
      <c r="B19" s="12"/>
    </row>
    <row r="20" s="1" customFormat="1" ht="17.1" customHeight="1" spans="1:2">
      <c r="A20" s="55" t="s">
        <v>2330</v>
      </c>
      <c r="B20" s="12"/>
    </row>
    <row r="21" s="1" customFormat="1" ht="16.9" customHeight="1" spans="1:2">
      <c r="A21" s="55" t="s">
        <v>2331</v>
      </c>
      <c r="B21" s="12"/>
    </row>
    <row r="22" s="1" customFormat="1" ht="16.9" customHeight="1" spans="1:2">
      <c r="A22" s="55" t="s">
        <v>2332</v>
      </c>
      <c r="B22" s="12"/>
    </row>
    <row r="23" s="1" customFormat="1" ht="16.9" customHeight="1" spans="1:2">
      <c r="A23" s="55" t="s">
        <v>2333</v>
      </c>
      <c r="B23" s="12"/>
    </row>
    <row r="24" s="1" customFormat="1" ht="17.1" customHeight="1" spans="1:2">
      <c r="A24" s="55" t="s">
        <v>2334</v>
      </c>
      <c r="B24" s="12"/>
    </row>
    <row r="25" s="1" customFormat="1" ht="17.1" customHeight="1" spans="1:2">
      <c r="A25" s="55" t="s">
        <v>2335</v>
      </c>
      <c r="B25" s="12"/>
    </row>
    <row r="26" s="1" customFormat="1" ht="17.1" customHeight="1" spans="1:2">
      <c r="A26" s="55" t="s">
        <v>2336</v>
      </c>
      <c r="B26" s="12"/>
    </row>
    <row r="27" s="1" customFormat="1" ht="17.1" customHeight="1" spans="1:2">
      <c r="A27" s="55" t="s">
        <v>2337</v>
      </c>
      <c r="B27" s="12"/>
    </row>
    <row r="28" s="1" customFormat="1" ht="16.9" customHeight="1" spans="1:2">
      <c r="A28" s="54" t="s">
        <v>688</v>
      </c>
      <c r="B28" s="12"/>
    </row>
    <row r="29" s="1" customFormat="1" ht="16.9" customHeight="1" spans="1:2">
      <c r="A29" s="55" t="s">
        <v>2338</v>
      </c>
      <c r="B29" s="12"/>
    </row>
    <row r="30" s="1" customFormat="1" ht="16.9" customHeight="1" spans="1:2">
      <c r="A30" s="55" t="s">
        <v>2339</v>
      </c>
      <c r="B30" s="12"/>
    </row>
    <row r="31" s="1" customFormat="1" ht="16.9" customHeight="1" spans="1:2">
      <c r="A31" s="55" t="s">
        <v>2340</v>
      </c>
      <c r="B31" s="12"/>
    </row>
    <row r="32" s="1" customFormat="1" ht="16.9" customHeight="1" spans="1:2">
      <c r="A32" s="55" t="s">
        <v>2341</v>
      </c>
      <c r="B32" s="12"/>
    </row>
    <row r="33" s="1" customFormat="1" ht="16.9" customHeight="1" spans="1:2">
      <c r="A33" s="54" t="s">
        <v>691</v>
      </c>
      <c r="B33" s="12"/>
    </row>
    <row r="34" s="1" customFormat="1" ht="16.9" customHeight="1" spans="1:2">
      <c r="A34" s="55" t="s">
        <v>2342</v>
      </c>
      <c r="B34" s="12"/>
    </row>
    <row r="35" s="1" customFormat="1" ht="17.1" customHeight="1" spans="1:2">
      <c r="A35" s="55" t="s">
        <v>2343</v>
      </c>
      <c r="B35" s="12"/>
    </row>
    <row r="36" s="1" customFormat="1" ht="17.1" customHeight="1" spans="1:2">
      <c r="A36" s="55" t="s">
        <v>2344</v>
      </c>
      <c r="B36" s="12"/>
    </row>
    <row r="37" s="1" customFormat="1" ht="16.9" customHeight="1" spans="1:2">
      <c r="A37" s="55" t="s">
        <v>2345</v>
      </c>
      <c r="B37" s="12"/>
    </row>
    <row r="38" s="1" customFormat="1" ht="16.9" customHeight="1" spans="1:2">
      <c r="A38" s="55" t="s">
        <v>2346</v>
      </c>
      <c r="B38" s="12"/>
    </row>
    <row r="39" s="1" customFormat="1" ht="17.1" customHeight="1" spans="1:2">
      <c r="A39" s="54" t="s">
        <v>693</v>
      </c>
      <c r="B39" s="12"/>
    </row>
    <row r="40" s="1" customFormat="1" ht="17.1" customHeight="1" spans="1:2">
      <c r="A40" s="55" t="s">
        <v>2347</v>
      </c>
      <c r="B40" s="12"/>
    </row>
    <row r="41" s="1" customFormat="1" ht="17.1" customHeight="1" spans="1:2">
      <c r="A41" s="55" t="s">
        <v>2348</v>
      </c>
      <c r="B41" s="12"/>
    </row>
    <row r="42" s="1" customFormat="1" ht="17.1" customHeight="1" spans="1:2">
      <c r="A42" s="55" t="s">
        <v>2349</v>
      </c>
      <c r="B42" s="12"/>
    </row>
    <row r="43" s="1" customFormat="1" ht="16.9" customHeight="1" spans="1:2">
      <c r="A43" s="54" t="s">
        <v>2350</v>
      </c>
      <c r="B43" s="12"/>
    </row>
    <row r="45" spans="1:1">
      <c r="A45" s="1" t="s">
        <v>2351</v>
      </c>
    </row>
  </sheetData>
  <mergeCells count="2">
    <mergeCell ref="A2:B2"/>
    <mergeCell ref="A3:B3"/>
  </mergeCell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8"/>
  <sheetViews>
    <sheetView workbookViewId="0">
      <selection activeCell="D26" sqref="D26"/>
    </sheetView>
  </sheetViews>
  <sheetFormatPr defaultColWidth="9.125" defaultRowHeight="14.25" outlineLevelCol="1"/>
  <cols>
    <col min="1" max="1" width="43.3416666666667" style="1" customWidth="1"/>
    <col min="2" max="2" width="44.3083333333333" style="1" customWidth="1"/>
    <col min="3" max="248" width="9.125" style="1" customWidth="1"/>
    <col min="249" max="253" width="9.125" style="1"/>
    <col min="254" max="16383" width="9.125" style="43"/>
  </cols>
  <sheetData>
    <row r="1" spans="1:1">
      <c r="A1" s="44" t="s">
        <v>2397</v>
      </c>
    </row>
    <row r="2" s="1" customFormat="1" ht="33.95" customHeight="1" spans="1:2">
      <c r="A2" s="45" t="s">
        <v>2398</v>
      </c>
      <c r="B2" s="45"/>
    </row>
    <row r="3" s="1" customFormat="1" ht="17.1" customHeight="1" spans="1:2">
      <c r="A3" s="14" t="s">
        <v>60</v>
      </c>
      <c r="B3" s="14"/>
    </row>
    <row r="4" s="1" customFormat="1" ht="31" customHeight="1" spans="1:2">
      <c r="A4" s="9" t="s">
        <v>2315</v>
      </c>
      <c r="B4" s="9" t="s">
        <v>2097</v>
      </c>
    </row>
    <row r="5" s="1" customFormat="1" ht="16.9" customHeight="1" spans="1:2">
      <c r="A5" s="46" t="s">
        <v>2354</v>
      </c>
      <c r="B5" s="12"/>
    </row>
    <row r="6" s="1" customFormat="1" ht="17.1" customHeight="1" spans="1:2">
      <c r="A6" s="47" t="s">
        <v>1183</v>
      </c>
      <c r="B6" s="12"/>
    </row>
    <row r="7" s="1" customFormat="1" ht="17.1" customHeight="1" spans="1:2">
      <c r="A7" s="47" t="s">
        <v>1199</v>
      </c>
      <c r="B7" s="12"/>
    </row>
    <row r="8" s="1" customFormat="1" ht="17.1" customHeight="1" spans="1:2">
      <c r="A8" s="48" t="s">
        <v>2355</v>
      </c>
      <c r="B8" s="12"/>
    </row>
    <row r="9" s="1" customFormat="1" ht="17.1" customHeight="1" spans="1:2">
      <c r="A9" s="47" t="s">
        <v>2356</v>
      </c>
      <c r="B9" s="12"/>
    </row>
    <row r="10" s="1" customFormat="1" ht="17.1" customHeight="1" spans="1:2">
      <c r="A10" s="47" t="s">
        <v>2357</v>
      </c>
      <c r="B10" s="12"/>
    </row>
    <row r="11" s="1" customFormat="1" ht="17.1" customHeight="1" spans="1:2">
      <c r="A11" s="48" t="s">
        <v>2358</v>
      </c>
      <c r="B11" s="12"/>
    </row>
    <row r="12" s="1" customFormat="1" ht="17.1" customHeight="1" spans="1:2">
      <c r="A12" s="48" t="s">
        <v>2359</v>
      </c>
      <c r="B12" s="12"/>
    </row>
    <row r="13" s="1" customFormat="1" ht="17.1" customHeight="1" spans="1:2">
      <c r="A13" s="48" t="s">
        <v>2360</v>
      </c>
      <c r="B13" s="12"/>
    </row>
    <row r="14" s="1" customFormat="1" ht="17.1" customHeight="1" spans="1:2">
      <c r="A14" s="48" t="s">
        <v>2361</v>
      </c>
      <c r="B14" s="12"/>
    </row>
    <row r="15" s="1" customFormat="1" ht="17.1" customHeight="1" spans="1:2">
      <c r="A15" s="48" t="s">
        <v>2362</v>
      </c>
      <c r="B15" s="12"/>
    </row>
    <row r="16" s="1" customFormat="1" ht="17.1" customHeight="1" spans="1:2">
      <c r="A16" s="48" t="s">
        <v>2363</v>
      </c>
      <c r="B16" s="12"/>
    </row>
    <row r="17" s="1" customFormat="1" ht="17.1" customHeight="1" spans="1:2">
      <c r="A17" s="48" t="s">
        <v>2364</v>
      </c>
      <c r="B17" s="12"/>
    </row>
    <row r="18" s="1" customFormat="1" ht="17.1" customHeight="1" spans="1:2">
      <c r="A18" s="48" t="s">
        <v>2365</v>
      </c>
      <c r="B18" s="12"/>
    </row>
    <row r="19" s="1" customFormat="1" ht="17.1" customHeight="1" spans="1:2">
      <c r="A19" s="48" t="s">
        <v>2366</v>
      </c>
      <c r="B19" s="12"/>
    </row>
    <row r="20" s="1" customFormat="1" ht="17.1" customHeight="1" spans="1:2">
      <c r="A20" s="47" t="s">
        <v>2367</v>
      </c>
      <c r="B20" s="12"/>
    </row>
    <row r="21" s="1" customFormat="1" ht="16.9" customHeight="1" spans="1:2">
      <c r="A21" s="48" t="s">
        <v>2368</v>
      </c>
      <c r="B21" s="12"/>
    </row>
    <row r="22" s="1" customFormat="1" ht="16.9" customHeight="1" spans="1:2">
      <c r="A22" s="48" t="s">
        <v>2369</v>
      </c>
      <c r="B22" s="12"/>
    </row>
    <row r="23" s="1" customFormat="1" ht="16.9" customHeight="1" spans="1:2">
      <c r="A23" s="48" t="s">
        <v>2370</v>
      </c>
      <c r="B23" s="12"/>
    </row>
    <row r="24" s="1" customFormat="1" ht="17.1" customHeight="1" spans="1:2">
      <c r="A24" s="48" t="s">
        <v>2371</v>
      </c>
      <c r="B24" s="12"/>
    </row>
    <row r="25" s="1" customFormat="1" ht="17.1" customHeight="1" spans="1:2">
      <c r="A25" s="48" t="s">
        <v>2372</v>
      </c>
      <c r="B25" s="12"/>
    </row>
    <row r="26" s="1" customFormat="1" ht="17.1" customHeight="1" spans="1:2">
      <c r="A26" s="48" t="s">
        <v>2373</v>
      </c>
      <c r="B26" s="12"/>
    </row>
    <row r="27" s="1" customFormat="1" ht="17.1" customHeight="1" spans="1:2">
      <c r="A27" s="48" t="s">
        <v>2374</v>
      </c>
      <c r="B27" s="12"/>
    </row>
    <row r="28" s="1" customFormat="1" ht="17.1" customHeight="1" spans="1:2">
      <c r="A28" s="48" t="s">
        <v>2375</v>
      </c>
      <c r="B28" s="12"/>
    </row>
    <row r="29" s="1" customFormat="1" ht="17.1" customHeight="1" spans="1:2">
      <c r="A29" s="47" t="s">
        <v>2376</v>
      </c>
      <c r="B29" s="12"/>
    </row>
    <row r="30" s="1" customFormat="1" ht="17.1" customHeight="1" spans="1:2">
      <c r="A30" s="48" t="s">
        <v>2377</v>
      </c>
      <c r="B30" s="12"/>
    </row>
    <row r="31" s="1" customFormat="1" ht="17.1" customHeight="1" spans="1:2">
      <c r="A31" s="49" t="s">
        <v>2378</v>
      </c>
      <c r="B31" s="12"/>
    </row>
    <row r="32" s="1" customFormat="1" ht="17.1" customHeight="1" spans="1:2">
      <c r="A32" s="50" t="s">
        <v>2379</v>
      </c>
      <c r="B32" s="12"/>
    </row>
    <row r="33" s="1" customFormat="1" ht="17.1" customHeight="1" spans="1:2">
      <c r="A33" s="50" t="s">
        <v>2380</v>
      </c>
      <c r="B33" s="12"/>
    </row>
    <row r="34" s="1" customFormat="1" ht="17.1" customHeight="1" spans="1:2">
      <c r="A34" s="50" t="s">
        <v>2381</v>
      </c>
      <c r="B34" s="12"/>
    </row>
    <row r="35" s="1" customFormat="1" ht="17.1" customHeight="1" spans="1:2">
      <c r="A35" s="49" t="s">
        <v>2382</v>
      </c>
      <c r="B35" s="12"/>
    </row>
    <row r="36" s="1" customFormat="1" ht="17.1" customHeight="1" spans="1:2">
      <c r="A36" s="50" t="s">
        <v>2383</v>
      </c>
      <c r="B36" s="12"/>
    </row>
    <row r="38" spans="1:1">
      <c r="A38" s="1" t="s">
        <v>2351</v>
      </c>
    </row>
  </sheetData>
  <mergeCells count="2">
    <mergeCell ref="A2:B2"/>
    <mergeCell ref="A3:B3"/>
  </mergeCell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C23" sqref="C23"/>
    </sheetView>
  </sheetViews>
  <sheetFormatPr defaultColWidth="12.1833333333333" defaultRowHeight="15.55" customHeight="1" outlineLevelCol="3"/>
  <cols>
    <col min="1" max="1" width="34.25" style="1" customWidth="1"/>
    <col min="2" max="2" width="25.9833333333333" style="1" customWidth="1"/>
    <col min="3" max="3" width="34.25" style="1" customWidth="1"/>
    <col min="4" max="4" width="25.9833333333333" style="1" customWidth="1"/>
    <col min="5" max="256" width="12.1833333333333" style="1" customWidth="1"/>
    <col min="257" max="16384" width="12.1833333333333" style="1"/>
  </cols>
  <sheetData>
    <row r="1" customHeight="1" spans="1:1">
      <c r="A1" s="1" t="s">
        <v>2399</v>
      </c>
    </row>
    <row r="2" s="1" customFormat="1" ht="34" customHeight="1" spans="1:4">
      <c r="A2" s="7" t="s">
        <v>2400</v>
      </c>
      <c r="B2" s="7"/>
      <c r="C2" s="7"/>
      <c r="D2" s="7"/>
    </row>
    <row r="3" s="1" customFormat="1" ht="17" customHeight="1" spans="1:4">
      <c r="A3" s="39"/>
      <c r="B3" s="39"/>
      <c r="C3" s="39"/>
      <c r="D3" s="39" t="s">
        <v>60</v>
      </c>
    </row>
    <row r="4" s="1" customFormat="1" ht="17" customHeight="1" spans="1:4">
      <c r="A4" s="9" t="s">
        <v>1921</v>
      </c>
      <c r="B4" s="9" t="s">
        <v>2097</v>
      </c>
      <c r="C4" s="9" t="s">
        <v>1921</v>
      </c>
      <c r="D4" s="40" t="s">
        <v>2097</v>
      </c>
    </row>
    <row r="5" s="1" customFormat="1" ht="17" customHeight="1" spans="1:4">
      <c r="A5" s="41" t="s">
        <v>2318</v>
      </c>
      <c r="B5" s="42">
        <f>'[1]L10'!E5</f>
        <v>0</v>
      </c>
      <c r="C5" s="41" t="s">
        <v>2354</v>
      </c>
      <c r="D5" s="12">
        <f>'[1]L10'!J5</f>
        <v>0</v>
      </c>
    </row>
    <row r="6" s="1" customFormat="1" ht="17" customHeight="1" spans="1:4">
      <c r="A6" s="13" t="s">
        <v>2386</v>
      </c>
      <c r="B6" s="12">
        <v>0</v>
      </c>
      <c r="C6" s="13" t="s">
        <v>2387</v>
      </c>
      <c r="D6" s="12">
        <v>0</v>
      </c>
    </row>
    <row r="7" s="1" customFormat="1" ht="17" customHeight="1" spans="1:4">
      <c r="A7" s="13" t="s">
        <v>2388</v>
      </c>
      <c r="B7" s="12">
        <v>0</v>
      </c>
      <c r="C7" s="13" t="s">
        <v>2389</v>
      </c>
      <c r="D7" s="12">
        <v>0</v>
      </c>
    </row>
    <row r="8" s="1" customFormat="1" ht="17" customHeight="1" spans="1:4">
      <c r="A8" s="13" t="s">
        <v>2390</v>
      </c>
      <c r="B8" s="12">
        <v>0</v>
      </c>
      <c r="C8" s="13" t="s">
        <v>2391</v>
      </c>
      <c r="D8" s="12">
        <v>0</v>
      </c>
    </row>
    <row r="9" s="1" customFormat="1" ht="17" customHeight="1" spans="1:4">
      <c r="A9" s="13"/>
      <c r="B9" s="20"/>
      <c r="C9" s="13" t="s">
        <v>2392</v>
      </c>
      <c r="D9" s="12">
        <f>B10-D5-D6-D7-D8</f>
        <v>0</v>
      </c>
    </row>
    <row r="10" s="1" customFormat="1" ht="17" customHeight="1" spans="1:4">
      <c r="A10" s="9" t="s">
        <v>2393</v>
      </c>
      <c r="B10" s="12">
        <f>B5+B6+B7+B8</f>
        <v>0</v>
      </c>
      <c r="C10" s="9" t="s">
        <v>2394</v>
      </c>
      <c r="D10" s="12">
        <f>D5+D6+D7+D8+D9</f>
        <v>0</v>
      </c>
    </row>
    <row r="12" customHeight="1" spans="1:1">
      <c r="A12" s="1" t="s">
        <v>2351</v>
      </c>
    </row>
  </sheetData>
  <mergeCells count="1">
    <mergeCell ref="A2:D2"/>
  </mergeCells>
  <pageMargins left="0.75" right="0.75" top="1" bottom="1" header="0.5" footer="0.5"/>
  <pageSetup paperSize="9" orientation="landscape"/>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
  <sheetViews>
    <sheetView workbookViewId="0">
      <selection activeCell="C6" sqref="C6"/>
    </sheetView>
  </sheetViews>
  <sheetFormatPr defaultColWidth="12.1833333333333" defaultRowHeight="15.55" customHeight="1" outlineLevelCol="3"/>
  <cols>
    <col min="1" max="1" width="39.9" style="1" customWidth="1"/>
    <col min="2" max="2" width="9.5" style="36" customWidth="1"/>
    <col min="3" max="3" width="10.8" style="36" customWidth="1"/>
    <col min="4" max="4" width="12.7" style="36" customWidth="1"/>
    <col min="5" max="247" width="12.1833333333333" style="1" customWidth="1"/>
    <col min="248" max="16384" width="12.1833333333333" style="1"/>
  </cols>
  <sheetData>
    <row r="1" customHeight="1" spans="1:1">
      <c r="A1" s="1" t="s">
        <v>2401</v>
      </c>
    </row>
    <row r="2" s="1" customFormat="1" ht="34" customHeight="1" spans="1:4">
      <c r="A2" s="7" t="s">
        <v>2402</v>
      </c>
      <c r="B2" s="7"/>
      <c r="C2" s="7"/>
      <c r="D2" s="7"/>
    </row>
    <row r="3" s="1" customFormat="1" ht="25" customHeight="1" spans="1:4">
      <c r="A3" s="8"/>
      <c r="B3" s="37"/>
      <c r="C3" s="37"/>
      <c r="D3" s="36" t="s">
        <v>60</v>
      </c>
    </row>
    <row r="4" s="1" customFormat="1" ht="34" customHeight="1" spans="1:4">
      <c r="A4" s="15" t="s">
        <v>2403</v>
      </c>
      <c r="B4" s="16" t="s">
        <v>2097</v>
      </c>
      <c r="C4" s="16" t="s">
        <v>2317</v>
      </c>
      <c r="D4" s="17" t="s">
        <v>2404</v>
      </c>
    </row>
    <row r="5" s="1" customFormat="1" ht="16.95" customHeight="1" spans="1:4">
      <c r="A5" s="18" t="s">
        <v>2405</v>
      </c>
      <c r="B5" s="35"/>
      <c r="C5" s="15"/>
      <c r="D5" s="31"/>
    </row>
    <row r="6" s="1" customFormat="1" ht="16.95" customHeight="1" spans="1:4">
      <c r="A6" s="18" t="s">
        <v>2406</v>
      </c>
      <c r="B6" s="35">
        <v>4095</v>
      </c>
      <c r="C6" s="35">
        <v>9200</v>
      </c>
      <c r="D6" s="38">
        <f>(C6-B6)/B6*100</f>
        <v>124.664224664225</v>
      </c>
    </row>
    <row r="7" s="1" customFormat="1" customHeight="1" spans="1:4">
      <c r="A7" s="18" t="s">
        <v>2407</v>
      </c>
      <c r="B7" s="35">
        <v>11567</v>
      </c>
      <c r="C7" s="35">
        <v>12759</v>
      </c>
      <c r="D7" s="38">
        <f>(C7-B7)/B7*100</f>
        <v>10.3051785251146</v>
      </c>
    </row>
    <row r="8" s="1" customFormat="1" customHeight="1" spans="1:4">
      <c r="A8" s="18" t="s">
        <v>2408</v>
      </c>
      <c r="B8" s="35"/>
      <c r="C8" s="35"/>
      <c r="D8" s="38" t="s">
        <v>2409</v>
      </c>
    </row>
    <row r="9" s="1" customFormat="1" ht="16.95" customHeight="1" spans="1:4">
      <c r="A9" s="18" t="s">
        <v>2410</v>
      </c>
      <c r="B9" s="35"/>
      <c r="C9" s="35"/>
      <c r="D9" s="38" t="s">
        <v>2409</v>
      </c>
    </row>
    <row r="10" s="1" customFormat="1" ht="16.95" customHeight="1" spans="1:4">
      <c r="A10" s="18" t="s">
        <v>2411</v>
      </c>
      <c r="B10" s="35"/>
      <c r="C10" s="35"/>
      <c r="D10" s="38" t="s">
        <v>2409</v>
      </c>
    </row>
    <row r="11" s="1" customFormat="1" customHeight="1" spans="1:4">
      <c r="A11" s="18" t="s">
        <v>2412</v>
      </c>
      <c r="B11" s="35"/>
      <c r="C11" s="35"/>
      <c r="D11" s="38" t="s">
        <v>2409</v>
      </c>
    </row>
    <row r="12" s="1" customFormat="1" customHeight="1" spans="1:4">
      <c r="A12" s="18" t="s">
        <v>2413</v>
      </c>
      <c r="B12" s="35"/>
      <c r="C12" s="35"/>
      <c r="D12" s="38" t="s">
        <v>2409</v>
      </c>
    </row>
    <row r="13" s="1" customFormat="1" customHeight="1" spans="1:4">
      <c r="A13" s="18" t="s">
        <v>2414</v>
      </c>
      <c r="B13" s="35"/>
      <c r="C13" s="15"/>
      <c r="D13" s="38" t="s">
        <v>2409</v>
      </c>
    </row>
    <row r="14" s="1" customFormat="1" customHeight="1" spans="1:4">
      <c r="A14" s="15"/>
      <c r="B14" s="15"/>
      <c r="C14" s="15"/>
      <c r="D14" s="38"/>
    </row>
    <row r="15" s="1" customFormat="1" customHeight="1" spans="1:4">
      <c r="A15" s="9" t="s">
        <v>2291</v>
      </c>
      <c r="B15" s="9">
        <f>SUM(B6:B14)</f>
        <v>15662</v>
      </c>
      <c r="C15" s="9">
        <f>SUM(C6:C14)</f>
        <v>21959</v>
      </c>
      <c r="D15" s="38">
        <f>(C15-B15)/B15*100</f>
        <v>40.205593155408</v>
      </c>
    </row>
  </sheetData>
  <mergeCells count="2">
    <mergeCell ref="A2:D2"/>
    <mergeCell ref="A3:C3"/>
  </mergeCells>
  <pageMargins left="0.75" right="0.75" top="1" bottom="1" header="0.5" footer="0.5"/>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
  <sheetViews>
    <sheetView workbookViewId="0">
      <selection activeCell="C8" sqref="C8"/>
    </sheetView>
  </sheetViews>
  <sheetFormatPr defaultColWidth="12.1833333333333" defaultRowHeight="15.55" customHeight="1" outlineLevelCol="3"/>
  <cols>
    <col min="1" max="1" width="39.5" style="1" customWidth="1"/>
    <col min="2" max="2" width="12.7" style="1" customWidth="1"/>
    <col min="3" max="3" width="10.7" style="1" customWidth="1"/>
    <col min="4" max="4" width="12.7" style="1" customWidth="1"/>
    <col min="5" max="248" width="12.1833333333333" style="1" customWidth="1"/>
    <col min="249" max="16384" width="12.1833333333333" style="1"/>
  </cols>
  <sheetData>
    <row r="1" customHeight="1" spans="1:1">
      <c r="A1" s="1" t="s">
        <v>2415</v>
      </c>
    </row>
    <row r="2" s="1" customFormat="1" ht="34" customHeight="1" spans="1:4">
      <c r="A2" s="7" t="s">
        <v>2416</v>
      </c>
      <c r="B2" s="7"/>
      <c r="C2" s="7"/>
      <c r="D2" s="7"/>
    </row>
    <row r="3" s="1" customFormat="1" ht="16.95" customHeight="1" spans="1:4">
      <c r="A3" s="8" t="s">
        <v>2417</v>
      </c>
      <c r="B3" s="8"/>
      <c r="C3" s="8"/>
      <c r="D3" s="8"/>
    </row>
    <row r="4" s="1" customFormat="1" ht="29" customHeight="1" spans="1:4">
      <c r="A4" s="15" t="s">
        <v>2403</v>
      </c>
      <c r="B4" s="16" t="s">
        <v>2097</v>
      </c>
      <c r="C4" s="16" t="s">
        <v>2317</v>
      </c>
      <c r="D4" s="17" t="s">
        <v>2404</v>
      </c>
    </row>
    <row r="5" s="1" customFormat="1" ht="19" customHeight="1" spans="1:4">
      <c r="A5" s="18" t="s">
        <v>2418</v>
      </c>
      <c r="B5" s="18"/>
      <c r="C5" s="20"/>
      <c r="D5" s="21"/>
    </row>
    <row r="6" s="1" customFormat="1" ht="19" customHeight="1" spans="1:4">
      <c r="A6" s="18" t="s">
        <v>2419</v>
      </c>
      <c r="B6" s="35">
        <v>4095</v>
      </c>
      <c r="C6" s="22">
        <v>12308</v>
      </c>
      <c r="D6" s="23">
        <f>(C6-B6)/B6*100</f>
        <v>200.561660561661</v>
      </c>
    </row>
    <row r="7" s="1" customFormat="1" ht="19" customHeight="1" spans="1:4">
      <c r="A7" s="18" t="s">
        <v>2420</v>
      </c>
      <c r="B7" s="35">
        <v>12759</v>
      </c>
      <c r="C7" s="22">
        <v>17367</v>
      </c>
      <c r="D7" s="23">
        <f>(C7-B7)/B7*100</f>
        <v>36.1156830472608</v>
      </c>
    </row>
    <row r="8" s="1" customFormat="1" ht="19" customHeight="1" spans="1:4">
      <c r="A8" s="18" t="s">
        <v>2421</v>
      </c>
      <c r="B8" s="18"/>
      <c r="C8" s="19"/>
      <c r="D8" s="23" t="s">
        <v>2409</v>
      </c>
    </row>
    <row r="9" s="1" customFormat="1" ht="19" customHeight="1" spans="1:4">
      <c r="A9" s="18" t="s">
        <v>2422</v>
      </c>
      <c r="B9" s="18"/>
      <c r="C9" s="19"/>
      <c r="D9" s="23" t="s">
        <v>2409</v>
      </c>
    </row>
    <row r="10" s="1" customFormat="1" ht="19" customHeight="1" spans="1:4">
      <c r="A10" s="18" t="s">
        <v>2423</v>
      </c>
      <c r="B10" s="18"/>
      <c r="C10" s="19"/>
      <c r="D10" s="23" t="s">
        <v>2409</v>
      </c>
    </row>
    <row r="11" s="1" customFormat="1" ht="19" customHeight="1" spans="1:4">
      <c r="A11" s="18" t="s">
        <v>2424</v>
      </c>
      <c r="B11" s="18"/>
      <c r="C11" s="19"/>
      <c r="D11" s="23" t="s">
        <v>2409</v>
      </c>
    </row>
    <row r="12" s="1" customFormat="1" ht="19" customHeight="1" spans="1:4">
      <c r="A12" s="18" t="s">
        <v>2425</v>
      </c>
      <c r="B12" s="18"/>
      <c r="C12" s="19"/>
      <c r="D12" s="23" t="s">
        <v>2409</v>
      </c>
    </row>
    <row r="13" s="1" customFormat="1" ht="19" customHeight="1" spans="1:4">
      <c r="A13" s="18" t="s">
        <v>2426</v>
      </c>
      <c r="B13" s="18"/>
      <c r="C13" s="19"/>
      <c r="D13" s="23" t="s">
        <v>2409</v>
      </c>
    </row>
    <row r="14" s="1" customFormat="1" ht="19" customHeight="1" spans="1:4">
      <c r="A14" s="18" t="s">
        <v>2427</v>
      </c>
      <c r="B14" s="18"/>
      <c r="C14" s="20"/>
      <c r="D14" s="23" t="s">
        <v>2409</v>
      </c>
    </row>
    <row r="15" s="1" customFormat="1" ht="19" customHeight="1" spans="1:4">
      <c r="A15" s="15"/>
      <c r="B15" s="15"/>
      <c r="C15" s="20"/>
      <c r="D15" s="23"/>
    </row>
    <row r="16" s="1" customFormat="1" ht="19" customHeight="1" spans="1:4">
      <c r="A16" s="9" t="s">
        <v>2428</v>
      </c>
      <c r="B16" s="9">
        <f>SUM(B5:B15)</f>
        <v>16854</v>
      </c>
      <c r="C16" s="9">
        <f>SUM(C5:C15)</f>
        <v>29675</v>
      </c>
      <c r="D16" s="23">
        <f>(C16-B16)/B16*100</f>
        <v>76.0709623828171</v>
      </c>
    </row>
  </sheetData>
  <mergeCells count="2">
    <mergeCell ref="A2:D2"/>
    <mergeCell ref="A3:D3"/>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10"/>
  <sheetViews>
    <sheetView workbookViewId="0">
      <selection activeCell="A2" sqref="A2:C2"/>
    </sheetView>
  </sheetViews>
  <sheetFormatPr defaultColWidth="12.1833333333333" defaultRowHeight="17" customHeight="1" outlineLevelCol="2"/>
  <cols>
    <col min="1" max="1" width="9.44166666666667" style="1" customWidth="1"/>
    <col min="2" max="2" width="59" style="1" customWidth="1"/>
    <col min="3" max="3" width="22.4833333333333" style="1" customWidth="1"/>
    <col min="4" max="256" width="12.1833333333333" style="1" customWidth="1"/>
    <col min="257" max="16384" width="12.1833333333333" style="1"/>
  </cols>
  <sheetData>
    <row r="1" customHeight="1" spans="1:1">
      <c r="A1" s="1" t="s">
        <v>92</v>
      </c>
    </row>
    <row r="2" s="1" customFormat="1" ht="34" customHeight="1" spans="1:3">
      <c r="A2" s="7" t="s">
        <v>93</v>
      </c>
      <c r="B2" s="7"/>
      <c r="C2" s="7"/>
    </row>
    <row r="3" s="1" customFormat="1" customHeight="1" spans="1:3">
      <c r="A3" s="14" t="s">
        <v>94</v>
      </c>
      <c r="B3" s="14"/>
      <c r="C3" s="14"/>
    </row>
    <row r="4" s="1" customFormat="1" customHeight="1" spans="1:3">
      <c r="A4" s="9" t="s">
        <v>95</v>
      </c>
      <c r="B4" s="9" t="s">
        <v>96</v>
      </c>
      <c r="C4" s="9" t="s">
        <v>97</v>
      </c>
    </row>
    <row r="5" s="1" customFormat="1" customHeight="1" spans="1:3">
      <c r="A5" s="130"/>
      <c r="B5" s="9" t="s">
        <v>98</v>
      </c>
      <c r="C5" s="12">
        <f>SUM(C6,C357)</f>
        <v>70684</v>
      </c>
    </row>
    <row r="6" s="1" customFormat="1" customHeight="1" spans="1:3">
      <c r="A6" s="130">
        <v>101</v>
      </c>
      <c r="B6" s="133" t="s">
        <v>99</v>
      </c>
      <c r="C6" s="12">
        <f>C7+C55+C75+C198+C263+C271+C276+C290+C299+C305+C314+C323+C326+C329+C332+C343+C347+C350+C353+C356</f>
        <v>58419</v>
      </c>
    </row>
    <row r="7" s="1" customFormat="1" customHeight="1" spans="1:3">
      <c r="A7" s="130">
        <v>10101</v>
      </c>
      <c r="B7" s="133" t="s">
        <v>100</v>
      </c>
      <c r="C7" s="12">
        <f>SUM(C8,C35,C39,C42,C52)</f>
        <v>14745</v>
      </c>
    </row>
    <row r="8" s="1" customFormat="1" customHeight="1" spans="1:3">
      <c r="A8" s="130">
        <v>1010101</v>
      </c>
      <c r="B8" s="133" t="s">
        <v>101</v>
      </c>
      <c r="C8" s="12">
        <f>SUM(C9:C34)</f>
        <v>10998</v>
      </c>
    </row>
    <row r="9" s="1" customFormat="1" customHeight="1" spans="1:3">
      <c r="A9" s="130">
        <v>101010101</v>
      </c>
      <c r="B9" s="130" t="s">
        <v>102</v>
      </c>
      <c r="C9" s="12">
        <v>1079</v>
      </c>
    </row>
    <row r="10" s="1" customFormat="1" customHeight="1" spans="1:3">
      <c r="A10" s="130">
        <v>101010102</v>
      </c>
      <c r="B10" s="130" t="s">
        <v>103</v>
      </c>
      <c r="C10" s="12">
        <v>539</v>
      </c>
    </row>
    <row r="11" s="1" customFormat="1" customHeight="1" spans="1:3">
      <c r="A11" s="130">
        <v>101010103</v>
      </c>
      <c r="B11" s="130" t="s">
        <v>104</v>
      </c>
      <c r="C11" s="12">
        <v>4697</v>
      </c>
    </row>
    <row r="12" s="1" customFormat="1" customHeight="1" spans="1:3">
      <c r="A12" s="130">
        <v>101010104</v>
      </c>
      <c r="B12" s="130" t="s">
        <v>105</v>
      </c>
      <c r="C12" s="12">
        <v>0</v>
      </c>
    </row>
    <row r="13" s="1" customFormat="1" customHeight="1" spans="1:3">
      <c r="A13" s="130">
        <v>101010105</v>
      </c>
      <c r="B13" s="130" t="s">
        <v>106</v>
      </c>
      <c r="C13" s="12">
        <v>0</v>
      </c>
    </row>
    <row r="14" s="1" customFormat="1" customHeight="1" spans="1:3">
      <c r="A14" s="130">
        <v>101010106</v>
      </c>
      <c r="B14" s="130" t="s">
        <v>107</v>
      </c>
      <c r="C14" s="12">
        <v>921</v>
      </c>
    </row>
    <row r="15" s="1" customFormat="1" customHeight="1" spans="1:3">
      <c r="A15" s="130">
        <v>101010119</v>
      </c>
      <c r="B15" s="130" t="s">
        <v>108</v>
      </c>
      <c r="C15" s="12">
        <v>3661</v>
      </c>
    </row>
    <row r="16" s="1" customFormat="1" customHeight="1" spans="1:3">
      <c r="A16" s="130">
        <v>101010120</v>
      </c>
      <c r="B16" s="130" t="s">
        <v>109</v>
      </c>
      <c r="C16" s="12">
        <v>171</v>
      </c>
    </row>
    <row r="17" s="1" customFormat="1" customHeight="1" spans="1:3">
      <c r="A17" s="130">
        <v>101010121</v>
      </c>
      <c r="B17" s="130" t="s">
        <v>110</v>
      </c>
      <c r="C17" s="12">
        <v>-70</v>
      </c>
    </row>
    <row r="18" s="1" customFormat="1" customHeight="1" spans="1:3">
      <c r="A18" s="130">
        <v>101010122</v>
      </c>
      <c r="B18" s="130" t="s">
        <v>111</v>
      </c>
      <c r="C18" s="12">
        <v>0</v>
      </c>
    </row>
    <row r="19" s="1" customFormat="1" customHeight="1" spans="1:3">
      <c r="A19" s="130">
        <v>101010125</v>
      </c>
      <c r="B19" s="130" t="s">
        <v>112</v>
      </c>
      <c r="C19" s="12">
        <v>0</v>
      </c>
    </row>
    <row r="20" s="1" customFormat="1" customHeight="1" spans="1:3">
      <c r="A20" s="130">
        <v>101010127</v>
      </c>
      <c r="B20" s="130" t="s">
        <v>113</v>
      </c>
      <c r="C20" s="12">
        <v>0</v>
      </c>
    </row>
    <row r="21" s="1" customFormat="1" customHeight="1" spans="1:3">
      <c r="A21" s="130">
        <v>101010129</v>
      </c>
      <c r="B21" s="130" t="s">
        <v>114</v>
      </c>
      <c r="C21" s="12">
        <v>0</v>
      </c>
    </row>
    <row r="22" s="1" customFormat="1" customHeight="1" spans="1:3">
      <c r="A22" s="130">
        <v>101010130</v>
      </c>
      <c r="B22" s="130" t="s">
        <v>115</v>
      </c>
      <c r="C22" s="12">
        <v>0</v>
      </c>
    </row>
    <row r="23" s="1" customFormat="1" customHeight="1" spans="1:3">
      <c r="A23" s="130">
        <v>101010131</v>
      </c>
      <c r="B23" s="130" t="s">
        <v>116</v>
      </c>
      <c r="C23" s="12">
        <v>0</v>
      </c>
    </row>
    <row r="24" s="1" customFormat="1" customHeight="1" spans="1:3">
      <c r="A24" s="130">
        <v>101010132</v>
      </c>
      <c r="B24" s="130" t="s">
        <v>117</v>
      </c>
      <c r="C24" s="12">
        <v>0</v>
      </c>
    </row>
    <row r="25" s="1" customFormat="1" customHeight="1" spans="1:3">
      <c r="A25" s="130">
        <v>101010133</v>
      </c>
      <c r="B25" s="130" t="s">
        <v>118</v>
      </c>
      <c r="C25" s="12">
        <v>0</v>
      </c>
    </row>
    <row r="26" s="1" customFormat="1" customHeight="1" spans="1:3">
      <c r="A26" s="130">
        <v>101010134</v>
      </c>
      <c r="B26" s="130" t="s">
        <v>119</v>
      </c>
      <c r="C26" s="12">
        <v>0</v>
      </c>
    </row>
    <row r="27" s="1" customFormat="1" customHeight="1" spans="1:3">
      <c r="A27" s="130">
        <v>101010135</v>
      </c>
      <c r="B27" s="130" t="s">
        <v>120</v>
      </c>
      <c r="C27" s="12">
        <v>0</v>
      </c>
    </row>
    <row r="28" s="1" customFormat="1" customHeight="1" spans="1:3">
      <c r="A28" s="130">
        <v>101010136</v>
      </c>
      <c r="B28" s="130" t="s">
        <v>121</v>
      </c>
      <c r="C28" s="12">
        <v>0</v>
      </c>
    </row>
    <row r="29" s="1" customFormat="1" customHeight="1" spans="1:3">
      <c r="A29" s="130">
        <v>101010137</v>
      </c>
      <c r="B29" s="130" t="s">
        <v>122</v>
      </c>
      <c r="C29" s="12">
        <v>0</v>
      </c>
    </row>
    <row r="30" s="1" customFormat="1" customHeight="1" spans="1:3">
      <c r="A30" s="130">
        <v>101010138</v>
      </c>
      <c r="B30" s="130" t="s">
        <v>123</v>
      </c>
      <c r="C30" s="12">
        <v>0</v>
      </c>
    </row>
    <row r="31" s="1" customFormat="1" customHeight="1" spans="1:3">
      <c r="A31" s="130">
        <v>101010150</v>
      </c>
      <c r="B31" s="130" t="s">
        <v>124</v>
      </c>
      <c r="C31" s="12">
        <v>0</v>
      </c>
    </row>
    <row r="32" s="1" customFormat="1" customHeight="1" spans="1:3">
      <c r="A32" s="130">
        <v>101010151</v>
      </c>
      <c r="B32" s="130" t="s">
        <v>125</v>
      </c>
      <c r="C32" s="12">
        <v>0</v>
      </c>
    </row>
    <row r="33" s="1" customFormat="1" customHeight="1" spans="1:3">
      <c r="A33" s="130">
        <v>101010152</v>
      </c>
      <c r="B33" s="130" t="s">
        <v>126</v>
      </c>
      <c r="C33" s="12">
        <v>0</v>
      </c>
    </row>
    <row r="34" s="1" customFormat="1" customHeight="1" spans="1:3">
      <c r="A34" s="130">
        <v>101010153</v>
      </c>
      <c r="B34" s="130" t="s">
        <v>127</v>
      </c>
      <c r="C34" s="12">
        <v>0</v>
      </c>
    </row>
    <row r="35" s="1" customFormat="1" customHeight="1" spans="1:3">
      <c r="A35" s="130">
        <v>1010102</v>
      </c>
      <c r="B35" s="133" t="s">
        <v>128</v>
      </c>
      <c r="C35" s="12">
        <f>SUM(C36:C38)</f>
        <v>0</v>
      </c>
    </row>
    <row r="36" s="1" customFormat="1" customHeight="1" spans="1:3">
      <c r="A36" s="130">
        <v>101010201</v>
      </c>
      <c r="B36" s="130" t="s">
        <v>129</v>
      </c>
      <c r="C36" s="12">
        <v>0</v>
      </c>
    </row>
    <row r="37" s="1" customFormat="1" customHeight="1" spans="1:3">
      <c r="A37" s="130">
        <v>101010220</v>
      </c>
      <c r="B37" s="130" t="s">
        <v>130</v>
      </c>
      <c r="C37" s="12">
        <v>0</v>
      </c>
    </row>
    <row r="38" s="1" customFormat="1" customHeight="1" spans="1:3">
      <c r="A38" s="130">
        <v>101010221</v>
      </c>
      <c r="B38" s="130" t="s">
        <v>131</v>
      </c>
      <c r="C38" s="12">
        <v>0</v>
      </c>
    </row>
    <row r="39" s="1" customFormat="1" customHeight="1" spans="1:3">
      <c r="A39" s="130">
        <v>1010103</v>
      </c>
      <c r="B39" s="133" t="s">
        <v>132</v>
      </c>
      <c r="C39" s="12">
        <f>C40+C41</f>
        <v>0</v>
      </c>
    </row>
    <row r="40" s="1" customFormat="1" customHeight="1" spans="1:3">
      <c r="A40" s="130">
        <v>101010301</v>
      </c>
      <c r="B40" s="130" t="s">
        <v>133</v>
      </c>
      <c r="C40" s="12">
        <v>0</v>
      </c>
    </row>
    <row r="41" s="1" customFormat="1" customHeight="1" spans="1:3">
      <c r="A41" s="130">
        <v>101010302</v>
      </c>
      <c r="B41" s="130" t="s">
        <v>134</v>
      </c>
      <c r="C41" s="12">
        <v>0</v>
      </c>
    </row>
    <row r="42" s="1" customFormat="1" customHeight="1" spans="1:3">
      <c r="A42" s="130">
        <v>1010104</v>
      </c>
      <c r="B42" s="133" t="s">
        <v>135</v>
      </c>
      <c r="C42" s="12">
        <f>SUM(C43:C51)</f>
        <v>3747</v>
      </c>
    </row>
    <row r="43" s="1" customFormat="1" customHeight="1" spans="1:3">
      <c r="A43" s="130">
        <v>101010401</v>
      </c>
      <c r="B43" s="130" t="s">
        <v>136</v>
      </c>
      <c r="C43" s="12">
        <v>3731</v>
      </c>
    </row>
    <row r="44" s="1" customFormat="1" customHeight="1" spans="1:3">
      <c r="A44" s="130">
        <v>101010402</v>
      </c>
      <c r="B44" s="130" t="s">
        <v>137</v>
      </c>
      <c r="C44" s="12">
        <v>0</v>
      </c>
    </row>
    <row r="45" s="1" customFormat="1" customHeight="1" spans="1:3">
      <c r="A45" s="130">
        <v>101010403</v>
      </c>
      <c r="B45" s="130" t="s">
        <v>138</v>
      </c>
      <c r="C45" s="12">
        <v>0</v>
      </c>
    </row>
    <row r="46" s="1" customFormat="1" customHeight="1" spans="1:3">
      <c r="A46" s="130">
        <v>101010420</v>
      </c>
      <c r="B46" s="130" t="s">
        <v>139</v>
      </c>
      <c r="C46" s="12">
        <v>16</v>
      </c>
    </row>
    <row r="47" s="1" customFormat="1" customHeight="1" spans="1:3">
      <c r="A47" s="130">
        <v>101010426</v>
      </c>
      <c r="B47" s="130" t="s">
        <v>140</v>
      </c>
      <c r="C47" s="12">
        <v>0</v>
      </c>
    </row>
    <row r="48" s="1" customFormat="1" customHeight="1" spans="1:3">
      <c r="A48" s="130">
        <v>101010427</v>
      </c>
      <c r="B48" s="130" t="s">
        <v>141</v>
      </c>
      <c r="C48" s="12">
        <v>0</v>
      </c>
    </row>
    <row r="49" s="1" customFormat="1" customHeight="1" spans="1:3">
      <c r="A49" s="130">
        <v>101010428</v>
      </c>
      <c r="B49" s="130" t="s">
        <v>142</v>
      </c>
      <c r="C49" s="12">
        <v>0</v>
      </c>
    </row>
    <row r="50" s="1" customFormat="1" customHeight="1" spans="1:3">
      <c r="A50" s="130">
        <v>101010429</v>
      </c>
      <c r="B50" s="130" t="s">
        <v>143</v>
      </c>
      <c r="C50" s="12">
        <v>0</v>
      </c>
    </row>
    <row r="51" s="1" customFormat="1" customHeight="1" spans="1:3">
      <c r="A51" s="130">
        <v>101010461</v>
      </c>
      <c r="B51" s="130" t="s">
        <v>144</v>
      </c>
      <c r="C51" s="12">
        <v>0</v>
      </c>
    </row>
    <row r="52" s="1" customFormat="1" customHeight="1" spans="1:3">
      <c r="A52" s="130">
        <v>1010105</v>
      </c>
      <c r="B52" s="133" t="s">
        <v>145</v>
      </c>
      <c r="C52" s="12">
        <f>SUM(C53:C54)</f>
        <v>0</v>
      </c>
    </row>
    <row r="53" s="1" customFormat="1" customHeight="1" spans="1:3">
      <c r="A53" s="130">
        <v>101010501</v>
      </c>
      <c r="B53" s="130" t="s">
        <v>146</v>
      </c>
      <c r="C53" s="12">
        <v>0</v>
      </c>
    </row>
    <row r="54" s="1" customFormat="1" customHeight="1" spans="1:3">
      <c r="A54" s="130">
        <v>101010502</v>
      </c>
      <c r="B54" s="130" t="s">
        <v>147</v>
      </c>
      <c r="C54" s="12">
        <v>0</v>
      </c>
    </row>
    <row r="55" s="1" customFormat="1" customHeight="1" spans="1:3">
      <c r="A55" s="130">
        <v>10102</v>
      </c>
      <c r="B55" s="133" t="s">
        <v>148</v>
      </c>
      <c r="C55" s="12">
        <f>SUM(C56,C68,C74)</f>
        <v>0</v>
      </c>
    </row>
    <row r="56" s="1" customFormat="1" customHeight="1" spans="1:3">
      <c r="A56" s="130">
        <v>1010201</v>
      </c>
      <c r="B56" s="133" t="s">
        <v>149</v>
      </c>
      <c r="C56" s="12">
        <f>SUM(C57:C67)</f>
        <v>0</v>
      </c>
    </row>
    <row r="57" s="1" customFormat="1" customHeight="1" spans="1:3">
      <c r="A57" s="130">
        <v>101020101</v>
      </c>
      <c r="B57" s="130" t="s">
        <v>150</v>
      </c>
      <c r="C57" s="12">
        <v>0</v>
      </c>
    </row>
    <row r="58" s="1" customFormat="1" customHeight="1" spans="1:3">
      <c r="A58" s="130">
        <v>101020102</v>
      </c>
      <c r="B58" s="130" t="s">
        <v>151</v>
      </c>
      <c r="C58" s="12">
        <v>0</v>
      </c>
    </row>
    <row r="59" s="1" customFormat="1" customHeight="1" spans="1:3">
      <c r="A59" s="130">
        <v>101020103</v>
      </c>
      <c r="B59" s="130" t="s">
        <v>152</v>
      </c>
      <c r="C59" s="12">
        <v>0</v>
      </c>
    </row>
    <row r="60" s="1" customFormat="1" customHeight="1" spans="1:3">
      <c r="A60" s="130">
        <v>101020104</v>
      </c>
      <c r="B60" s="130" t="s">
        <v>153</v>
      </c>
      <c r="C60" s="12">
        <v>0</v>
      </c>
    </row>
    <row r="61" s="1" customFormat="1" customHeight="1" spans="1:3">
      <c r="A61" s="130">
        <v>101020105</v>
      </c>
      <c r="B61" s="130" t="s">
        <v>154</v>
      </c>
      <c r="C61" s="12">
        <v>0</v>
      </c>
    </row>
    <row r="62" s="1" customFormat="1" customHeight="1" spans="1:3">
      <c r="A62" s="130">
        <v>101020106</v>
      </c>
      <c r="B62" s="130" t="s">
        <v>155</v>
      </c>
      <c r="C62" s="12">
        <v>0</v>
      </c>
    </row>
    <row r="63" s="1" customFormat="1" customHeight="1" spans="1:3">
      <c r="A63" s="130">
        <v>101020107</v>
      </c>
      <c r="B63" s="130" t="s">
        <v>156</v>
      </c>
      <c r="C63" s="12">
        <v>0</v>
      </c>
    </row>
    <row r="64" s="1" customFormat="1" customHeight="1" spans="1:3">
      <c r="A64" s="130">
        <v>101020119</v>
      </c>
      <c r="B64" s="130" t="s">
        <v>157</v>
      </c>
      <c r="C64" s="12">
        <v>0</v>
      </c>
    </row>
    <row r="65" s="1" customFormat="1" customHeight="1" spans="1:3">
      <c r="A65" s="130">
        <v>101020120</v>
      </c>
      <c r="B65" s="130" t="s">
        <v>158</v>
      </c>
      <c r="C65" s="12">
        <v>0</v>
      </c>
    </row>
    <row r="66" s="1" customFormat="1" customHeight="1" spans="1:3">
      <c r="A66" s="130">
        <v>101020121</v>
      </c>
      <c r="B66" s="130" t="s">
        <v>159</v>
      </c>
      <c r="C66" s="12">
        <v>0</v>
      </c>
    </row>
    <row r="67" s="1" customFormat="1" customHeight="1" spans="1:3">
      <c r="A67" s="130">
        <v>101020129</v>
      </c>
      <c r="B67" s="130" t="s">
        <v>160</v>
      </c>
      <c r="C67" s="12">
        <v>0</v>
      </c>
    </row>
    <row r="68" s="1" customFormat="1" customHeight="1" spans="1:3">
      <c r="A68" s="130">
        <v>1010202</v>
      </c>
      <c r="B68" s="133" t="s">
        <v>161</v>
      </c>
      <c r="C68" s="12">
        <f>SUM(C69:C73)</f>
        <v>0</v>
      </c>
    </row>
    <row r="69" s="1" customFormat="1" customHeight="1" spans="1:3">
      <c r="A69" s="130">
        <v>101020202</v>
      </c>
      <c r="B69" s="130" t="s">
        <v>162</v>
      </c>
      <c r="C69" s="12">
        <v>0</v>
      </c>
    </row>
    <row r="70" s="1" customFormat="1" customHeight="1" spans="1:3">
      <c r="A70" s="130">
        <v>101020209</v>
      </c>
      <c r="B70" s="130" t="s">
        <v>163</v>
      </c>
      <c r="C70" s="12">
        <v>0</v>
      </c>
    </row>
    <row r="71" s="1" customFormat="1" customHeight="1" spans="1:3">
      <c r="A71" s="130">
        <v>101020220</v>
      </c>
      <c r="B71" s="130" t="s">
        <v>164</v>
      </c>
      <c r="C71" s="12">
        <v>0</v>
      </c>
    </row>
    <row r="72" s="1" customFormat="1" customHeight="1" spans="1:3">
      <c r="A72" s="130">
        <v>101020221</v>
      </c>
      <c r="B72" s="130" t="s">
        <v>165</v>
      </c>
      <c r="C72" s="12">
        <v>0</v>
      </c>
    </row>
    <row r="73" s="1" customFormat="1" customHeight="1" spans="1:3">
      <c r="A73" s="130">
        <v>101020229</v>
      </c>
      <c r="B73" s="130" t="s">
        <v>166</v>
      </c>
      <c r="C73" s="12">
        <v>0</v>
      </c>
    </row>
    <row r="74" s="1" customFormat="1" customHeight="1" spans="1:3">
      <c r="A74" s="130">
        <v>1010203</v>
      </c>
      <c r="B74" s="133" t="s">
        <v>167</v>
      </c>
      <c r="C74" s="12">
        <v>0</v>
      </c>
    </row>
    <row r="75" s="1" customFormat="1" customHeight="1" spans="1:3">
      <c r="A75" s="130">
        <v>10104</v>
      </c>
      <c r="B75" s="133" t="s">
        <v>168</v>
      </c>
      <c r="C75" s="12">
        <f>SUM(C76:C92,C96:C101,C105,C110:C111,C115:C121,C138:C139,C142:C144,C149,C154,C159,C164,C169,C174,C179,C184,C189,C194)</f>
        <v>3487</v>
      </c>
    </row>
    <row r="76" s="1" customFormat="1" customHeight="1" spans="1:3">
      <c r="A76" s="130">
        <v>1010401</v>
      </c>
      <c r="B76" s="133" t="s">
        <v>169</v>
      </c>
      <c r="C76" s="12">
        <v>0</v>
      </c>
    </row>
    <row r="77" s="1" customFormat="1" customHeight="1" spans="1:3">
      <c r="A77" s="130">
        <v>1010402</v>
      </c>
      <c r="B77" s="133" t="s">
        <v>170</v>
      </c>
      <c r="C77" s="12">
        <v>0</v>
      </c>
    </row>
    <row r="78" s="1" customFormat="1" customHeight="1" spans="1:3">
      <c r="A78" s="130">
        <v>1010403</v>
      </c>
      <c r="B78" s="133" t="s">
        <v>171</v>
      </c>
      <c r="C78" s="12">
        <v>0</v>
      </c>
    </row>
    <row r="79" s="1" customFormat="1" customHeight="1" spans="1:3">
      <c r="A79" s="130">
        <v>1010404</v>
      </c>
      <c r="B79" s="133" t="s">
        <v>172</v>
      </c>
      <c r="C79" s="12">
        <v>0</v>
      </c>
    </row>
    <row r="80" s="1" customFormat="1" customHeight="1" spans="1:3">
      <c r="A80" s="130">
        <v>1010405</v>
      </c>
      <c r="B80" s="133" t="s">
        <v>173</v>
      </c>
      <c r="C80" s="12">
        <v>0</v>
      </c>
    </row>
    <row r="81" s="1" customFormat="1" customHeight="1" spans="1:3">
      <c r="A81" s="130">
        <v>1010406</v>
      </c>
      <c r="B81" s="133" t="s">
        <v>174</v>
      </c>
      <c r="C81" s="12">
        <v>0</v>
      </c>
    </row>
    <row r="82" s="1" customFormat="1" customHeight="1" spans="1:3">
      <c r="A82" s="130">
        <v>1010407</v>
      </c>
      <c r="B82" s="133" t="s">
        <v>175</v>
      </c>
      <c r="C82" s="12">
        <v>0</v>
      </c>
    </row>
    <row r="83" s="1" customFormat="1" customHeight="1" spans="1:3">
      <c r="A83" s="130">
        <v>1010408</v>
      </c>
      <c r="B83" s="133" t="s">
        <v>176</v>
      </c>
      <c r="C83" s="12">
        <v>0</v>
      </c>
    </row>
    <row r="84" s="1" customFormat="1" customHeight="1" spans="1:3">
      <c r="A84" s="130">
        <v>1010409</v>
      </c>
      <c r="B84" s="133" t="s">
        <v>177</v>
      </c>
      <c r="C84" s="12">
        <v>0</v>
      </c>
    </row>
    <row r="85" s="1" customFormat="1" customHeight="1" spans="1:3">
      <c r="A85" s="130">
        <v>1010410</v>
      </c>
      <c r="B85" s="133" t="s">
        <v>178</v>
      </c>
      <c r="C85" s="12">
        <v>0</v>
      </c>
    </row>
    <row r="86" s="1" customFormat="1" customHeight="1" spans="1:3">
      <c r="A86" s="130">
        <v>1010411</v>
      </c>
      <c r="B86" s="133" t="s">
        <v>179</v>
      </c>
      <c r="C86" s="12">
        <v>0</v>
      </c>
    </row>
    <row r="87" s="1" customFormat="1" customHeight="1" spans="1:3">
      <c r="A87" s="130">
        <v>1010412</v>
      </c>
      <c r="B87" s="133" t="s">
        <v>180</v>
      </c>
      <c r="C87" s="12">
        <v>0</v>
      </c>
    </row>
    <row r="88" s="1" customFormat="1" customHeight="1" spans="1:3">
      <c r="A88" s="130">
        <v>1010413</v>
      </c>
      <c r="B88" s="133" t="s">
        <v>181</v>
      </c>
      <c r="C88" s="12">
        <v>0</v>
      </c>
    </row>
    <row r="89" s="1" customFormat="1" customHeight="1" spans="1:3">
      <c r="A89" s="130">
        <v>1010414</v>
      </c>
      <c r="B89" s="133" t="s">
        <v>182</v>
      </c>
      <c r="C89" s="12">
        <v>0</v>
      </c>
    </row>
    <row r="90" s="1" customFormat="1" customHeight="1" spans="1:3">
      <c r="A90" s="130">
        <v>1010415</v>
      </c>
      <c r="B90" s="133" t="s">
        <v>183</v>
      </c>
      <c r="C90" s="12">
        <v>0</v>
      </c>
    </row>
    <row r="91" s="1" customFormat="1" customHeight="1" spans="1:3">
      <c r="A91" s="130">
        <v>1010416</v>
      </c>
      <c r="B91" s="133" t="s">
        <v>184</v>
      </c>
      <c r="C91" s="12">
        <v>0</v>
      </c>
    </row>
    <row r="92" s="1" customFormat="1" customHeight="1" spans="1:3">
      <c r="A92" s="130">
        <v>1010417</v>
      </c>
      <c r="B92" s="133" t="s">
        <v>185</v>
      </c>
      <c r="C92" s="12">
        <f>SUM(C93:C95)</f>
        <v>0</v>
      </c>
    </row>
    <row r="93" s="1" customFormat="1" customHeight="1" spans="1:3">
      <c r="A93" s="130">
        <v>101041701</v>
      </c>
      <c r="B93" s="130" t="s">
        <v>186</v>
      </c>
      <c r="C93" s="12">
        <v>0</v>
      </c>
    </row>
    <row r="94" s="1" customFormat="1" customHeight="1" spans="1:3">
      <c r="A94" s="130">
        <v>101041702</v>
      </c>
      <c r="B94" s="130" t="s">
        <v>187</v>
      </c>
      <c r="C94" s="12">
        <v>0</v>
      </c>
    </row>
    <row r="95" s="1" customFormat="1" customHeight="1" spans="1:3">
      <c r="A95" s="130">
        <v>101041709</v>
      </c>
      <c r="B95" s="130" t="s">
        <v>188</v>
      </c>
      <c r="C95" s="12">
        <v>0</v>
      </c>
    </row>
    <row r="96" s="1" customFormat="1" customHeight="1" spans="1:3">
      <c r="A96" s="130">
        <v>1010418</v>
      </c>
      <c r="B96" s="133" t="s">
        <v>189</v>
      </c>
      <c r="C96" s="12">
        <v>0</v>
      </c>
    </row>
    <row r="97" s="1" customFormat="1" customHeight="1" spans="1:3">
      <c r="A97" s="130">
        <v>1010419</v>
      </c>
      <c r="B97" s="133" t="s">
        <v>190</v>
      </c>
      <c r="C97" s="12">
        <v>0</v>
      </c>
    </row>
    <row r="98" s="1" customFormat="1" customHeight="1" spans="1:3">
      <c r="A98" s="130">
        <v>1010420</v>
      </c>
      <c r="B98" s="133" t="s">
        <v>191</v>
      </c>
      <c r="C98" s="12">
        <v>0</v>
      </c>
    </row>
    <row r="99" s="1" customFormat="1" customHeight="1" spans="1:3">
      <c r="A99" s="130">
        <v>1010421</v>
      </c>
      <c r="B99" s="133" t="s">
        <v>192</v>
      </c>
      <c r="C99" s="12">
        <v>0</v>
      </c>
    </row>
    <row r="100" s="1" customFormat="1" customHeight="1" spans="1:3">
      <c r="A100" s="130">
        <v>1010422</v>
      </c>
      <c r="B100" s="133" t="s">
        <v>193</v>
      </c>
      <c r="C100" s="12">
        <v>0</v>
      </c>
    </row>
    <row r="101" s="1" customFormat="1" customHeight="1" spans="1:3">
      <c r="A101" s="130">
        <v>1010423</v>
      </c>
      <c r="B101" s="133" t="s">
        <v>194</v>
      </c>
      <c r="C101" s="12">
        <f>SUM(C102:C104)</f>
        <v>0</v>
      </c>
    </row>
    <row r="102" s="1" customFormat="1" customHeight="1" spans="1:3">
      <c r="A102" s="130">
        <v>101042303</v>
      </c>
      <c r="B102" s="130" t="s">
        <v>195</v>
      </c>
      <c r="C102" s="12">
        <v>0</v>
      </c>
    </row>
    <row r="103" s="1" customFormat="1" customHeight="1" spans="1:3">
      <c r="A103" s="130">
        <v>101042304</v>
      </c>
      <c r="B103" s="130" t="s">
        <v>196</v>
      </c>
      <c r="C103" s="12">
        <v>0</v>
      </c>
    </row>
    <row r="104" s="1" customFormat="1" customHeight="1" spans="1:3">
      <c r="A104" s="130">
        <v>101042309</v>
      </c>
      <c r="B104" s="130" t="s">
        <v>197</v>
      </c>
      <c r="C104" s="12">
        <v>0</v>
      </c>
    </row>
    <row r="105" s="1" customFormat="1" customHeight="1" spans="1:3">
      <c r="A105" s="130">
        <v>1010424</v>
      </c>
      <c r="B105" s="133" t="s">
        <v>198</v>
      </c>
      <c r="C105" s="12">
        <f>SUM(C106:C109)</f>
        <v>0</v>
      </c>
    </row>
    <row r="106" s="1" customFormat="1" customHeight="1" spans="1:3">
      <c r="A106" s="130">
        <v>101042402</v>
      </c>
      <c r="B106" s="130" t="s">
        <v>199</v>
      </c>
      <c r="C106" s="12">
        <v>0</v>
      </c>
    </row>
    <row r="107" s="1" customFormat="1" customHeight="1" spans="1:3">
      <c r="A107" s="130">
        <v>101042403</v>
      </c>
      <c r="B107" s="130" t="s">
        <v>200</v>
      </c>
      <c r="C107" s="12">
        <v>0</v>
      </c>
    </row>
    <row r="108" s="1" customFormat="1" customHeight="1" spans="1:3">
      <c r="A108" s="130">
        <v>101042404</v>
      </c>
      <c r="B108" s="130" t="s">
        <v>201</v>
      </c>
      <c r="C108" s="12">
        <v>0</v>
      </c>
    </row>
    <row r="109" s="1" customFormat="1" customHeight="1" spans="1:3">
      <c r="A109" s="130">
        <v>101042409</v>
      </c>
      <c r="B109" s="130" t="s">
        <v>202</v>
      </c>
      <c r="C109" s="12">
        <v>0</v>
      </c>
    </row>
    <row r="110" s="1" customFormat="1" customHeight="1" spans="1:3">
      <c r="A110" s="130">
        <v>1010425</v>
      </c>
      <c r="B110" s="133" t="s">
        <v>203</v>
      </c>
      <c r="C110" s="12">
        <v>0</v>
      </c>
    </row>
    <row r="111" s="1" customFormat="1" customHeight="1" spans="1:3">
      <c r="A111" s="130">
        <v>1010426</v>
      </c>
      <c r="B111" s="133" t="s">
        <v>204</v>
      </c>
      <c r="C111" s="12">
        <f>SUM(C112:C114)</f>
        <v>0</v>
      </c>
    </row>
    <row r="112" s="1" customFormat="1" customHeight="1" spans="1:3">
      <c r="A112" s="130">
        <v>101042601</v>
      </c>
      <c r="B112" s="130" t="s">
        <v>205</v>
      </c>
      <c r="C112" s="12">
        <v>0</v>
      </c>
    </row>
    <row r="113" s="1" customFormat="1" customHeight="1" spans="1:3">
      <c r="A113" s="130">
        <v>101042602</v>
      </c>
      <c r="B113" s="130" t="s">
        <v>206</v>
      </c>
      <c r="C113" s="12">
        <v>0</v>
      </c>
    </row>
    <row r="114" s="1" customFormat="1" customHeight="1" spans="1:3">
      <c r="A114" s="130">
        <v>101042609</v>
      </c>
      <c r="B114" s="130" t="s">
        <v>207</v>
      </c>
      <c r="C114" s="12">
        <v>0</v>
      </c>
    </row>
    <row r="115" s="1" customFormat="1" customHeight="1" spans="1:3">
      <c r="A115" s="130">
        <v>1010427</v>
      </c>
      <c r="B115" s="133" t="s">
        <v>208</v>
      </c>
      <c r="C115" s="12">
        <v>0</v>
      </c>
    </row>
    <row r="116" s="1" customFormat="1" customHeight="1" spans="1:3">
      <c r="A116" s="130">
        <v>1010428</v>
      </c>
      <c r="B116" s="133" t="s">
        <v>209</v>
      </c>
      <c r="C116" s="12">
        <v>0</v>
      </c>
    </row>
    <row r="117" s="1" customFormat="1" customHeight="1" spans="1:3">
      <c r="A117" s="130">
        <v>1010429</v>
      </c>
      <c r="B117" s="133" t="s">
        <v>210</v>
      </c>
      <c r="C117" s="12">
        <v>0</v>
      </c>
    </row>
    <row r="118" s="1" customFormat="1" customHeight="1" spans="1:3">
      <c r="A118" s="130">
        <v>1010430</v>
      </c>
      <c r="B118" s="133" t="s">
        <v>211</v>
      </c>
      <c r="C118" s="12">
        <v>0</v>
      </c>
    </row>
    <row r="119" s="1" customFormat="1" customHeight="1" spans="1:3">
      <c r="A119" s="130">
        <v>1010431</v>
      </c>
      <c r="B119" s="133" t="s">
        <v>212</v>
      </c>
      <c r="C119" s="12">
        <v>4</v>
      </c>
    </row>
    <row r="120" s="1" customFormat="1" customHeight="1" spans="1:3">
      <c r="A120" s="130">
        <v>1010432</v>
      </c>
      <c r="B120" s="133" t="s">
        <v>213</v>
      </c>
      <c r="C120" s="12">
        <v>402</v>
      </c>
    </row>
    <row r="121" s="1" customFormat="1" customHeight="1" spans="1:3">
      <c r="A121" s="130">
        <v>1010433</v>
      </c>
      <c r="B121" s="133" t="s">
        <v>214</v>
      </c>
      <c r="C121" s="12">
        <f>SUM(C122:C137)</f>
        <v>1537</v>
      </c>
    </row>
    <row r="122" s="1" customFormat="1" customHeight="1" spans="1:3">
      <c r="A122" s="130">
        <v>101043302</v>
      </c>
      <c r="B122" s="130" t="s">
        <v>215</v>
      </c>
      <c r="C122" s="12">
        <v>0</v>
      </c>
    </row>
    <row r="123" s="1" customFormat="1" customHeight="1" spans="1:3">
      <c r="A123" s="130">
        <v>101043303</v>
      </c>
      <c r="B123" s="130" t="s">
        <v>216</v>
      </c>
      <c r="C123" s="12">
        <v>0</v>
      </c>
    </row>
    <row r="124" s="1" customFormat="1" customHeight="1" spans="1:3">
      <c r="A124" s="130">
        <v>101043304</v>
      </c>
      <c r="B124" s="130" t="s">
        <v>217</v>
      </c>
      <c r="C124" s="12">
        <v>0</v>
      </c>
    </row>
    <row r="125" s="1" customFormat="1" customHeight="1" spans="1:3">
      <c r="A125" s="130">
        <v>101043308</v>
      </c>
      <c r="B125" s="130" t="s">
        <v>218</v>
      </c>
      <c r="C125" s="12">
        <v>0</v>
      </c>
    </row>
    <row r="126" s="1" customFormat="1" customHeight="1" spans="1:3">
      <c r="A126" s="130">
        <v>101043309</v>
      </c>
      <c r="B126" s="130" t="s">
        <v>219</v>
      </c>
      <c r="C126" s="12">
        <v>0</v>
      </c>
    </row>
    <row r="127" s="1" customFormat="1" customHeight="1" spans="1:3">
      <c r="A127" s="130">
        <v>101043310</v>
      </c>
      <c r="B127" s="130" t="s">
        <v>220</v>
      </c>
      <c r="C127" s="12">
        <v>0</v>
      </c>
    </row>
    <row r="128" s="1" customFormat="1" customHeight="1" spans="1:3">
      <c r="A128" s="130">
        <v>101043312</v>
      </c>
      <c r="B128" s="130" t="s">
        <v>221</v>
      </c>
      <c r="C128" s="12">
        <v>0</v>
      </c>
    </row>
    <row r="129" s="1" customFormat="1" customHeight="1" spans="1:3">
      <c r="A129" s="130">
        <v>101043313</v>
      </c>
      <c r="B129" s="130" t="s">
        <v>222</v>
      </c>
      <c r="C129" s="12">
        <v>0</v>
      </c>
    </row>
    <row r="130" s="1" customFormat="1" customHeight="1" spans="1:3">
      <c r="A130" s="130">
        <v>101043314</v>
      </c>
      <c r="B130" s="130" t="s">
        <v>223</v>
      </c>
      <c r="C130" s="12">
        <v>0</v>
      </c>
    </row>
    <row r="131" s="1" customFormat="1" customHeight="1" spans="1:3">
      <c r="A131" s="130">
        <v>101043315</v>
      </c>
      <c r="B131" s="130" t="s">
        <v>224</v>
      </c>
      <c r="C131" s="12">
        <v>0</v>
      </c>
    </row>
    <row r="132" s="1" customFormat="1" customHeight="1" spans="1:3">
      <c r="A132" s="130">
        <v>101043316</v>
      </c>
      <c r="B132" s="130" t="s">
        <v>225</v>
      </c>
      <c r="C132" s="12">
        <v>0</v>
      </c>
    </row>
    <row r="133" s="1" customFormat="1" customHeight="1" spans="1:3">
      <c r="A133" s="130">
        <v>101043317</v>
      </c>
      <c r="B133" s="130" t="s">
        <v>226</v>
      </c>
      <c r="C133" s="12">
        <v>0</v>
      </c>
    </row>
    <row r="134" s="1" customFormat="1" customHeight="1" spans="1:3">
      <c r="A134" s="130">
        <v>101043318</v>
      </c>
      <c r="B134" s="130" t="s">
        <v>227</v>
      </c>
      <c r="C134" s="12">
        <v>0</v>
      </c>
    </row>
    <row r="135" s="1" customFormat="1" customHeight="1" spans="1:3">
      <c r="A135" s="130">
        <v>101043319</v>
      </c>
      <c r="B135" s="130" t="s">
        <v>228</v>
      </c>
      <c r="C135" s="12">
        <v>0</v>
      </c>
    </row>
    <row r="136" s="1" customFormat="1" customHeight="1" spans="1:3">
      <c r="A136" s="130">
        <v>101043320</v>
      </c>
      <c r="B136" s="130" t="s">
        <v>229</v>
      </c>
      <c r="C136" s="12">
        <v>0</v>
      </c>
    </row>
    <row r="137" s="1" customFormat="1" customHeight="1" spans="1:3">
      <c r="A137" s="130">
        <v>101043399</v>
      </c>
      <c r="B137" s="130" t="s">
        <v>230</v>
      </c>
      <c r="C137" s="12">
        <v>1537</v>
      </c>
    </row>
    <row r="138" s="1" customFormat="1" customHeight="1" spans="1:3">
      <c r="A138" s="130">
        <v>1010434</v>
      </c>
      <c r="B138" s="133" t="s">
        <v>231</v>
      </c>
      <c r="C138" s="12">
        <v>0</v>
      </c>
    </row>
    <row r="139" s="1" customFormat="1" customHeight="1" spans="1:3">
      <c r="A139" s="130">
        <v>1010435</v>
      </c>
      <c r="B139" s="133" t="s">
        <v>232</v>
      </c>
      <c r="C139" s="12">
        <f>C140+C141</f>
        <v>0</v>
      </c>
    </row>
    <row r="140" s="1" customFormat="1" customHeight="1" spans="1:3">
      <c r="A140" s="130">
        <v>101043501</v>
      </c>
      <c r="B140" s="130" t="s">
        <v>233</v>
      </c>
      <c r="C140" s="12">
        <v>0</v>
      </c>
    </row>
    <row r="141" s="1" customFormat="1" customHeight="1" spans="1:3">
      <c r="A141" s="130">
        <v>101043509</v>
      </c>
      <c r="B141" s="130" t="s">
        <v>234</v>
      </c>
      <c r="C141" s="12">
        <v>0</v>
      </c>
    </row>
    <row r="142" s="1" customFormat="1" customHeight="1" spans="1:3">
      <c r="A142" s="130">
        <v>1010436</v>
      </c>
      <c r="B142" s="133" t="s">
        <v>235</v>
      </c>
      <c r="C142" s="12">
        <v>54</v>
      </c>
    </row>
    <row r="143" s="1" customFormat="1" customHeight="1" spans="1:3">
      <c r="A143" s="130">
        <v>1010439</v>
      </c>
      <c r="B143" s="133" t="s">
        <v>236</v>
      </c>
      <c r="C143" s="12">
        <v>1461</v>
      </c>
    </row>
    <row r="144" s="1" customFormat="1" customHeight="1" spans="1:3">
      <c r="A144" s="130">
        <v>1010440</v>
      </c>
      <c r="B144" s="133" t="s">
        <v>237</v>
      </c>
      <c r="C144" s="12">
        <f>SUM(C145:C148)</f>
        <v>0</v>
      </c>
    </row>
    <row r="145" s="1" customFormat="1" customHeight="1" spans="1:3">
      <c r="A145" s="130">
        <v>101044001</v>
      </c>
      <c r="B145" s="130" t="s">
        <v>238</v>
      </c>
      <c r="C145" s="12">
        <v>0</v>
      </c>
    </row>
    <row r="146" s="1" customFormat="1" customHeight="1" spans="1:3">
      <c r="A146" s="130">
        <v>101044002</v>
      </c>
      <c r="B146" s="130" t="s">
        <v>239</v>
      </c>
      <c r="C146" s="12">
        <v>0</v>
      </c>
    </row>
    <row r="147" s="1" customFormat="1" customHeight="1" spans="1:3">
      <c r="A147" s="130">
        <v>101044003</v>
      </c>
      <c r="B147" s="130" t="s">
        <v>240</v>
      </c>
      <c r="C147" s="12">
        <v>0</v>
      </c>
    </row>
    <row r="148" s="1" customFormat="1" customHeight="1" spans="1:3">
      <c r="A148" s="130">
        <v>101044099</v>
      </c>
      <c r="B148" s="130" t="s">
        <v>241</v>
      </c>
      <c r="C148" s="12">
        <v>0</v>
      </c>
    </row>
    <row r="149" s="1" customFormat="1" customHeight="1" spans="1:3">
      <c r="A149" s="130">
        <v>1010441</v>
      </c>
      <c r="B149" s="133" t="s">
        <v>242</v>
      </c>
      <c r="C149" s="12">
        <f>SUM(C150:C153)</f>
        <v>0</v>
      </c>
    </row>
    <row r="150" s="1" customFormat="1" customHeight="1" spans="1:3">
      <c r="A150" s="130">
        <v>101044101</v>
      </c>
      <c r="B150" s="130" t="s">
        <v>243</v>
      </c>
      <c r="C150" s="12">
        <v>0</v>
      </c>
    </row>
    <row r="151" s="1" customFormat="1" customHeight="1" spans="1:3">
      <c r="A151" s="130">
        <v>101044102</v>
      </c>
      <c r="B151" s="130" t="s">
        <v>244</v>
      </c>
      <c r="C151" s="12">
        <v>0</v>
      </c>
    </row>
    <row r="152" s="1" customFormat="1" customHeight="1" spans="1:3">
      <c r="A152" s="130">
        <v>101044103</v>
      </c>
      <c r="B152" s="130" t="s">
        <v>245</v>
      </c>
      <c r="C152" s="12">
        <v>0</v>
      </c>
    </row>
    <row r="153" s="1" customFormat="1" customHeight="1" spans="1:3">
      <c r="A153" s="130">
        <v>101044199</v>
      </c>
      <c r="B153" s="130" t="s">
        <v>246</v>
      </c>
      <c r="C153" s="12">
        <v>0</v>
      </c>
    </row>
    <row r="154" s="1" customFormat="1" customHeight="1" spans="1:3">
      <c r="A154" s="130">
        <v>1010442</v>
      </c>
      <c r="B154" s="133" t="s">
        <v>247</v>
      </c>
      <c r="C154" s="12">
        <f>SUM(C155:C158)</f>
        <v>0</v>
      </c>
    </row>
    <row r="155" s="1" customFormat="1" customHeight="1" spans="1:3">
      <c r="A155" s="130">
        <v>101044201</v>
      </c>
      <c r="B155" s="130" t="s">
        <v>248</v>
      </c>
      <c r="C155" s="12">
        <v>0</v>
      </c>
    </row>
    <row r="156" s="1" customFormat="1" customHeight="1" spans="1:3">
      <c r="A156" s="130">
        <v>101044202</v>
      </c>
      <c r="B156" s="130" t="s">
        <v>249</v>
      </c>
      <c r="C156" s="12">
        <v>0</v>
      </c>
    </row>
    <row r="157" s="1" customFormat="1" customHeight="1" spans="1:3">
      <c r="A157" s="130">
        <v>101044203</v>
      </c>
      <c r="B157" s="130" t="s">
        <v>250</v>
      </c>
      <c r="C157" s="12">
        <v>0</v>
      </c>
    </row>
    <row r="158" s="1" customFormat="1" customHeight="1" spans="1:3">
      <c r="A158" s="130">
        <v>101044299</v>
      </c>
      <c r="B158" s="130" t="s">
        <v>251</v>
      </c>
      <c r="C158" s="12">
        <v>0</v>
      </c>
    </row>
    <row r="159" s="1" customFormat="1" customHeight="1" spans="1:3">
      <c r="A159" s="130">
        <v>1010443</v>
      </c>
      <c r="B159" s="133" t="s">
        <v>252</v>
      </c>
      <c r="C159" s="12">
        <f>SUM(C160:C163)</f>
        <v>0</v>
      </c>
    </row>
    <row r="160" s="1" customFormat="1" customHeight="1" spans="1:3">
      <c r="A160" s="130">
        <v>101044301</v>
      </c>
      <c r="B160" s="130" t="s">
        <v>253</v>
      </c>
      <c r="C160" s="12">
        <v>0</v>
      </c>
    </row>
    <row r="161" s="1" customFormat="1" customHeight="1" spans="1:3">
      <c r="A161" s="130">
        <v>101044302</v>
      </c>
      <c r="B161" s="130" t="s">
        <v>254</v>
      </c>
      <c r="C161" s="12">
        <v>0</v>
      </c>
    </row>
    <row r="162" s="1" customFormat="1" customHeight="1" spans="1:3">
      <c r="A162" s="130">
        <v>101044303</v>
      </c>
      <c r="B162" s="130" t="s">
        <v>255</v>
      </c>
      <c r="C162" s="12">
        <v>0</v>
      </c>
    </row>
    <row r="163" s="1" customFormat="1" customHeight="1" spans="1:3">
      <c r="A163" s="130">
        <v>101044399</v>
      </c>
      <c r="B163" s="130" t="s">
        <v>256</v>
      </c>
      <c r="C163" s="12">
        <v>0</v>
      </c>
    </row>
    <row r="164" s="1" customFormat="1" customHeight="1" spans="1:3">
      <c r="A164" s="130">
        <v>1010444</v>
      </c>
      <c r="B164" s="133" t="s">
        <v>257</v>
      </c>
      <c r="C164" s="12">
        <f>SUM(C165:C168)</f>
        <v>0</v>
      </c>
    </row>
    <row r="165" s="1" customFormat="1" customHeight="1" spans="1:3">
      <c r="A165" s="130">
        <v>101044401</v>
      </c>
      <c r="B165" s="130" t="s">
        <v>238</v>
      </c>
      <c r="C165" s="12">
        <v>0</v>
      </c>
    </row>
    <row r="166" s="1" customFormat="1" customHeight="1" spans="1:3">
      <c r="A166" s="130">
        <v>101044402</v>
      </c>
      <c r="B166" s="130" t="s">
        <v>239</v>
      </c>
      <c r="C166" s="12">
        <v>0</v>
      </c>
    </row>
    <row r="167" s="1" customFormat="1" customHeight="1" spans="1:3">
      <c r="A167" s="130">
        <v>101044403</v>
      </c>
      <c r="B167" s="130" t="s">
        <v>240</v>
      </c>
      <c r="C167" s="12">
        <v>0</v>
      </c>
    </row>
    <row r="168" s="1" customFormat="1" customHeight="1" spans="1:3">
      <c r="A168" s="130">
        <v>101044499</v>
      </c>
      <c r="B168" s="130" t="s">
        <v>241</v>
      </c>
      <c r="C168" s="12">
        <v>0</v>
      </c>
    </row>
    <row r="169" s="1" customFormat="1" customHeight="1" spans="1:3">
      <c r="A169" s="130">
        <v>1010445</v>
      </c>
      <c r="B169" s="133" t="s">
        <v>258</v>
      </c>
      <c r="C169" s="12">
        <f>SUM(C170:C173)</f>
        <v>0</v>
      </c>
    </row>
    <row r="170" s="1" customFormat="1" customHeight="1" spans="1:3">
      <c r="A170" s="130">
        <v>101044501</v>
      </c>
      <c r="B170" s="130" t="s">
        <v>243</v>
      </c>
      <c r="C170" s="12">
        <v>0</v>
      </c>
    </row>
    <row r="171" s="1" customFormat="1" customHeight="1" spans="1:3">
      <c r="A171" s="130">
        <v>101044502</v>
      </c>
      <c r="B171" s="130" t="s">
        <v>244</v>
      </c>
      <c r="C171" s="12">
        <v>0</v>
      </c>
    </row>
    <row r="172" s="1" customFormat="1" customHeight="1" spans="1:3">
      <c r="A172" s="130">
        <v>101044503</v>
      </c>
      <c r="B172" s="130" t="s">
        <v>245</v>
      </c>
      <c r="C172" s="12">
        <v>0</v>
      </c>
    </row>
    <row r="173" s="1" customFormat="1" customHeight="1" spans="1:3">
      <c r="A173" s="130">
        <v>101044599</v>
      </c>
      <c r="B173" s="130" t="s">
        <v>246</v>
      </c>
      <c r="C173" s="12">
        <v>0</v>
      </c>
    </row>
    <row r="174" s="1" customFormat="1" customHeight="1" spans="1:3">
      <c r="A174" s="130">
        <v>1010446</v>
      </c>
      <c r="B174" s="133" t="s">
        <v>259</v>
      </c>
      <c r="C174" s="12">
        <f>SUM(C175:C178)</f>
        <v>0</v>
      </c>
    </row>
    <row r="175" s="1" customFormat="1" customHeight="1" spans="1:3">
      <c r="A175" s="130">
        <v>101044601</v>
      </c>
      <c r="B175" s="130" t="s">
        <v>248</v>
      </c>
      <c r="C175" s="12">
        <v>0</v>
      </c>
    </row>
    <row r="176" s="1" customFormat="1" customHeight="1" spans="1:3">
      <c r="A176" s="130">
        <v>101044602</v>
      </c>
      <c r="B176" s="130" t="s">
        <v>249</v>
      </c>
      <c r="C176" s="12">
        <v>0</v>
      </c>
    </row>
    <row r="177" s="1" customFormat="1" customHeight="1" spans="1:3">
      <c r="A177" s="130">
        <v>101044603</v>
      </c>
      <c r="B177" s="130" t="s">
        <v>250</v>
      </c>
      <c r="C177" s="12">
        <v>0</v>
      </c>
    </row>
    <row r="178" s="1" customFormat="1" customHeight="1" spans="1:3">
      <c r="A178" s="130">
        <v>101044699</v>
      </c>
      <c r="B178" s="130" t="s">
        <v>251</v>
      </c>
      <c r="C178" s="12">
        <v>0</v>
      </c>
    </row>
    <row r="179" s="1" customFormat="1" customHeight="1" spans="1:3">
      <c r="A179" s="130">
        <v>1010447</v>
      </c>
      <c r="B179" s="133" t="s">
        <v>260</v>
      </c>
      <c r="C179" s="12">
        <f>SUM(C180:C183)</f>
        <v>0</v>
      </c>
    </row>
    <row r="180" s="1" customFormat="1" customHeight="1" spans="1:3">
      <c r="A180" s="130">
        <v>101044701</v>
      </c>
      <c r="B180" s="130" t="s">
        <v>253</v>
      </c>
      <c r="C180" s="12">
        <v>0</v>
      </c>
    </row>
    <row r="181" s="1" customFormat="1" customHeight="1" spans="1:3">
      <c r="A181" s="130">
        <v>101044702</v>
      </c>
      <c r="B181" s="130" t="s">
        <v>254</v>
      </c>
      <c r="C181" s="12">
        <v>0</v>
      </c>
    </row>
    <row r="182" s="1" customFormat="1" customHeight="1" spans="1:3">
      <c r="A182" s="130">
        <v>101044703</v>
      </c>
      <c r="B182" s="130" t="s">
        <v>255</v>
      </c>
      <c r="C182" s="12">
        <v>0</v>
      </c>
    </row>
    <row r="183" s="1" customFormat="1" customHeight="1" spans="1:3">
      <c r="A183" s="130">
        <v>101044799</v>
      </c>
      <c r="B183" s="130" t="s">
        <v>256</v>
      </c>
      <c r="C183" s="12">
        <v>0</v>
      </c>
    </row>
    <row r="184" s="1" customFormat="1" customHeight="1" spans="1:3">
      <c r="A184" s="130">
        <v>1010448</v>
      </c>
      <c r="B184" s="133" t="s">
        <v>261</v>
      </c>
      <c r="C184" s="12">
        <f>SUM(C185:C188)</f>
        <v>0</v>
      </c>
    </row>
    <row r="185" s="1" customFormat="1" customHeight="1" spans="1:3">
      <c r="A185" s="130">
        <v>101044801</v>
      </c>
      <c r="B185" s="130" t="s">
        <v>262</v>
      </c>
      <c r="C185" s="12">
        <v>0</v>
      </c>
    </row>
    <row r="186" s="1" customFormat="1" customHeight="1" spans="1:3">
      <c r="A186" s="130">
        <v>101044802</v>
      </c>
      <c r="B186" s="130" t="s">
        <v>263</v>
      </c>
      <c r="C186" s="12">
        <v>0</v>
      </c>
    </row>
    <row r="187" s="1" customFormat="1" customHeight="1" spans="1:3">
      <c r="A187" s="130">
        <v>101044803</v>
      </c>
      <c r="B187" s="130" t="s">
        <v>264</v>
      </c>
      <c r="C187" s="12">
        <v>0</v>
      </c>
    </row>
    <row r="188" s="1" customFormat="1" customHeight="1" spans="1:3">
      <c r="A188" s="130">
        <v>101044899</v>
      </c>
      <c r="B188" s="130" t="s">
        <v>265</v>
      </c>
      <c r="C188" s="12">
        <v>0</v>
      </c>
    </row>
    <row r="189" s="1" customFormat="1" customHeight="1" spans="1:3">
      <c r="A189" s="130">
        <v>1010449</v>
      </c>
      <c r="B189" s="133" t="s">
        <v>266</v>
      </c>
      <c r="C189" s="12">
        <f>SUM(C190:C193)</f>
        <v>0</v>
      </c>
    </row>
    <row r="190" s="1" customFormat="1" customHeight="1" spans="1:3">
      <c r="A190" s="130">
        <v>101044901</v>
      </c>
      <c r="B190" s="130" t="s">
        <v>262</v>
      </c>
      <c r="C190" s="12">
        <v>0</v>
      </c>
    </row>
    <row r="191" s="1" customFormat="1" customHeight="1" spans="1:3">
      <c r="A191" s="130">
        <v>101044902</v>
      </c>
      <c r="B191" s="130" t="s">
        <v>263</v>
      </c>
      <c r="C191" s="12">
        <v>0</v>
      </c>
    </row>
    <row r="192" s="1" customFormat="1" customHeight="1" spans="1:3">
      <c r="A192" s="130">
        <v>101044903</v>
      </c>
      <c r="B192" s="130" t="s">
        <v>264</v>
      </c>
      <c r="C192" s="12">
        <v>0</v>
      </c>
    </row>
    <row r="193" s="1" customFormat="1" customHeight="1" spans="1:3">
      <c r="A193" s="130">
        <v>101044999</v>
      </c>
      <c r="B193" s="130" t="s">
        <v>265</v>
      </c>
      <c r="C193" s="12">
        <v>0</v>
      </c>
    </row>
    <row r="194" s="1" customFormat="1" customHeight="1" spans="1:3">
      <c r="A194" s="130">
        <v>1010450</v>
      </c>
      <c r="B194" s="133" t="s">
        <v>267</v>
      </c>
      <c r="C194" s="12">
        <f>SUM(C195:C197)</f>
        <v>29</v>
      </c>
    </row>
    <row r="195" s="1" customFormat="1" customHeight="1" spans="1:3">
      <c r="A195" s="130">
        <v>101045001</v>
      </c>
      <c r="B195" s="130" t="s">
        <v>268</v>
      </c>
      <c r="C195" s="12">
        <v>29</v>
      </c>
    </row>
    <row r="196" s="1" customFormat="1" customHeight="1" spans="1:3">
      <c r="A196" s="130">
        <v>101045002</v>
      </c>
      <c r="B196" s="130" t="s">
        <v>269</v>
      </c>
      <c r="C196" s="12">
        <v>0</v>
      </c>
    </row>
    <row r="197" s="1" customFormat="1" customHeight="1" spans="1:3">
      <c r="A197" s="130">
        <v>101045003</v>
      </c>
      <c r="B197" s="130" t="s">
        <v>270</v>
      </c>
      <c r="C197" s="12">
        <v>0</v>
      </c>
    </row>
    <row r="198" s="1" customFormat="1" customHeight="1" spans="1:3">
      <c r="A198" s="130">
        <v>10105</v>
      </c>
      <c r="B198" s="133" t="s">
        <v>271</v>
      </c>
      <c r="C198" s="12">
        <f>SUM(C199:C221,C225,C228,C229,C233:C238,C250:C252,C257,C262)</f>
        <v>0</v>
      </c>
    </row>
    <row r="199" s="1" customFormat="1" customHeight="1" spans="1:3">
      <c r="A199" s="130">
        <v>1010501</v>
      </c>
      <c r="B199" s="133" t="s">
        <v>272</v>
      </c>
      <c r="C199" s="12">
        <v>0</v>
      </c>
    </row>
    <row r="200" s="1" customFormat="1" customHeight="1" spans="1:3">
      <c r="A200" s="130">
        <v>1010502</v>
      </c>
      <c r="B200" s="133" t="s">
        <v>273</v>
      </c>
      <c r="C200" s="12">
        <v>0</v>
      </c>
    </row>
    <row r="201" s="1" customFormat="1" customHeight="1" spans="1:3">
      <c r="A201" s="130">
        <v>1010503</v>
      </c>
      <c r="B201" s="133" t="s">
        <v>274</v>
      </c>
      <c r="C201" s="12">
        <v>0</v>
      </c>
    </row>
    <row r="202" s="1" customFormat="1" customHeight="1" spans="1:3">
      <c r="A202" s="130">
        <v>1010504</v>
      </c>
      <c r="B202" s="133" t="s">
        <v>275</v>
      </c>
      <c r="C202" s="12">
        <v>0</v>
      </c>
    </row>
    <row r="203" s="1" customFormat="1" customHeight="1" spans="1:3">
      <c r="A203" s="130">
        <v>1010505</v>
      </c>
      <c r="B203" s="133" t="s">
        <v>276</v>
      </c>
      <c r="C203" s="12">
        <v>0</v>
      </c>
    </row>
    <row r="204" s="1" customFormat="1" customHeight="1" spans="1:3">
      <c r="A204" s="130">
        <v>1010506</v>
      </c>
      <c r="B204" s="133" t="s">
        <v>277</v>
      </c>
      <c r="C204" s="12">
        <v>0</v>
      </c>
    </row>
    <row r="205" s="1" customFormat="1" customHeight="1" spans="1:3">
      <c r="A205" s="130">
        <v>1010507</v>
      </c>
      <c r="B205" s="133" t="s">
        <v>278</v>
      </c>
      <c r="C205" s="12">
        <v>0</v>
      </c>
    </row>
    <row r="206" s="1" customFormat="1" customHeight="1" spans="1:3">
      <c r="A206" s="130">
        <v>1010508</v>
      </c>
      <c r="B206" s="133" t="s">
        <v>279</v>
      </c>
      <c r="C206" s="12">
        <v>0</v>
      </c>
    </row>
    <row r="207" s="1" customFormat="1" customHeight="1" spans="1:3">
      <c r="A207" s="130">
        <v>1010509</v>
      </c>
      <c r="B207" s="133" t="s">
        <v>280</v>
      </c>
      <c r="C207" s="12">
        <v>0</v>
      </c>
    </row>
    <row r="208" s="1" customFormat="1" customHeight="1" spans="1:3">
      <c r="A208" s="130">
        <v>1010510</v>
      </c>
      <c r="B208" s="133" t="s">
        <v>281</v>
      </c>
      <c r="C208" s="12">
        <v>0</v>
      </c>
    </row>
    <row r="209" s="1" customFormat="1" customHeight="1" spans="1:3">
      <c r="A209" s="130">
        <v>1010511</v>
      </c>
      <c r="B209" s="133" t="s">
        <v>282</v>
      </c>
      <c r="C209" s="12">
        <v>0</v>
      </c>
    </row>
    <row r="210" s="1" customFormat="1" customHeight="1" spans="1:3">
      <c r="A210" s="130">
        <v>1010512</v>
      </c>
      <c r="B210" s="133" t="s">
        <v>283</v>
      </c>
      <c r="C210" s="12">
        <v>0</v>
      </c>
    </row>
    <row r="211" s="1" customFormat="1" customHeight="1" spans="1:3">
      <c r="A211" s="130">
        <v>1010513</v>
      </c>
      <c r="B211" s="133" t="s">
        <v>284</v>
      </c>
      <c r="C211" s="12">
        <v>0</v>
      </c>
    </row>
    <row r="212" s="1" customFormat="1" customHeight="1" spans="1:3">
      <c r="A212" s="130">
        <v>1010514</v>
      </c>
      <c r="B212" s="133" t="s">
        <v>285</v>
      </c>
      <c r="C212" s="12">
        <v>0</v>
      </c>
    </row>
    <row r="213" s="1" customFormat="1" customHeight="1" spans="1:3">
      <c r="A213" s="130">
        <v>1010515</v>
      </c>
      <c r="B213" s="133" t="s">
        <v>286</v>
      </c>
      <c r="C213" s="12">
        <v>0</v>
      </c>
    </row>
    <row r="214" s="1" customFormat="1" customHeight="1" spans="1:3">
      <c r="A214" s="130">
        <v>1010516</v>
      </c>
      <c r="B214" s="133" t="s">
        <v>287</v>
      </c>
      <c r="C214" s="12">
        <v>0</v>
      </c>
    </row>
    <row r="215" s="1" customFormat="1" customHeight="1" spans="1:3">
      <c r="A215" s="130">
        <v>1010517</v>
      </c>
      <c r="B215" s="133" t="s">
        <v>288</v>
      </c>
      <c r="C215" s="12">
        <v>0</v>
      </c>
    </row>
    <row r="216" s="1" customFormat="1" customHeight="1" spans="1:3">
      <c r="A216" s="130">
        <v>1010518</v>
      </c>
      <c r="B216" s="133" t="s">
        <v>289</v>
      </c>
      <c r="C216" s="12">
        <v>0</v>
      </c>
    </row>
    <row r="217" s="1" customFormat="1" customHeight="1" spans="1:3">
      <c r="A217" s="130">
        <v>1010519</v>
      </c>
      <c r="B217" s="133" t="s">
        <v>290</v>
      </c>
      <c r="C217" s="12">
        <v>0</v>
      </c>
    </row>
    <row r="218" s="1" customFormat="1" customHeight="1" spans="1:3">
      <c r="A218" s="130">
        <v>1010520</v>
      </c>
      <c r="B218" s="133" t="s">
        <v>291</v>
      </c>
      <c r="C218" s="12">
        <v>0</v>
      </c>
    </row>
    <row r="219" s="1" customFormat="1" customHeight="1" spans="1:3">
      <c r="A219" s="130">
        <v>1010521</v>
      </c>
      <c r="B219" s="133" t="s">
        <v>292</v>
      </c>
      <c r="C219" s="12">
        <v>0</v>
      </c>
    </row>
    <row r="220" s="1" customFormat="1" customHeight="1" spans="1:3">
      <c r="A220" s="130">
        <v>1010522</v>
      </c>
      <c r="B220" s="133" t="s">
        <v>293</v>
      </c>
      <c r="C220" s="12">
        <v>0</v>
      </c>
    </row>
    <row r="221" s="1" customFormat="1" customHeight="1" spans="1:3">
      <c r="A221" s="130">
        <v>1010523</v>
      </c>
      <c r="B221" s="133" t="s">
        <v>294</v>
      </c>
      <c r="C221" s="12">
        <f>SUM(C222:C224)</f>
        <v>0</v>
      </c>
    </row>
    <row r="222" s="1" customFormat="1" customHeight="1" spans="1:3">
      <c r="A222" s="130">
        <v>101052303</v>
      </c>
      <c r="B222" s="130" t="s">
        <v>295</v>
      </c>
      <c r="C222" s="12">
        <v>0</v>
      </c>
    </row>
    <row r="223" s="1" customFormat="1" customHeight="1" spans="1:3">
      <c r="A223" s="130">
        <v>101052304</v>
      </c>
      <c r="B223" s="130" t="s">
        <v>296</v>
      </c>
      <c r="C223" s="12">
        <v>0</v>
      </c>
    </row>
    <row r="224" s="1" customFormat="1" customHeight="1" spans="1:3">
      <c r="A224" s="130">
        <v>101052309</v>
      </c>
      <c r="B224" s="130" t="s">
        <v>297</v>
      </c>
      <c r="C224" s="12">
        <v>0</v>
      </c>
    </row>
    <row r="225" s="1" customFormat="1" customHeight="1" spans="1:3">
      <c r="A225" s="130">
        <v>1010524</v>
      </c>
      <c r="B225" s="133" t="s">
        <v>298</v>
      </c>
      <c r="C225" s="12">
        <f>SUM(C226:C227)</f>
        <v>0</v>
      </c>
    </row>
    <row r="226" s="1" customFormat="1" customHeight="1" spans="1:3">
      <c r="A226" s="130">
        <v>101052401</v>
      </c>
      <c r="B226" s="130" t="s">
        <v>299</v>
      </c>
      <c r="C226" s="12">
        <v>0</v>
      </c>
    </row>
    <row r="227" s="1" customFormat="1" customHeight="1" spans="1:3">
      <c r="A227" s="130">
        <v>101052409</v>
      </c>
      <c r="B227" s="130" t="s">
        <v>300</v>
      </c>
      <c r="C227" s="12">
        <v>0</v>
      </c>
    </row>
    <row r="228" s="1" customFormat="1" customHeight="1" spans="1:3">
      <c r="A228" s="130">
        <v>1010525</v>
      </c>
      <c r="B228" s="133" t="s">
        <v>301</v>
      </c>
      <c r="C228" s="12">
        <v>0</v>
      </c>
    </row>
    <row r="229" s="1" customFormat="1" customHeight="1" spans="1:3">
      <c r="A229" s="130">
        <v>1010526</v>
      </c>
      <c r="B229" s="133" t="s">
        <v>302</v>
      </c>
      <c r="C229" s="12">
        <f>SUM(C230:C232)</f>
        <v>0</v>
      </c>
    </row>
    <row r="230" s="1" customFormat="1" customHeight="1" spans="1:3">
      <c r="A230" s="130">
        <v>101052601</v>
      </c>
      <c r="B230" s="130" t="s">
        <v>303</v>
      </c>
      <c r="C230" s="12">
        <v>0</v>
      </c>
    </row>
    <row r="231" s="1" customFormat="1" customHeight="1" spans="1:3">
      <c r="A231" s="130">
        <v>101052602</v>
      </c>
      <c r="B231" s="130" t="s">
        <v>304</v>
      </c>
      <c r="C231" s="12">
        <v>0</v>
      </c>
    </row>
    <row r="232" s="1" customFormat="1" customHeight="1" spans="1:3">
      <c r="A232" s="130">
        <v>101052609</v>
      </c>
      <c r="B232" s="130" t="s">
        <v>305</v>
      </c>
      <c r="C232" s="12">
        <v>0</v>
      </c>
    </row>
    <row r="233" s="1" customFormat="1" customHeight="1" spans="1:3">
      <c r="A233" s="130">
        <v>1010527</v>
      </c>
      <c r="B233" s="133" t="s">
        <v>306</v>
      </c>
      <c r="C233" s="12">
        <v>0</v>
      </c>
    </row>
    <row r="234" s="1" customFormat="1" customHeight="1" spans="1:3">
      <c r="A234" s="130">
        <v>1010528</v>
      </c>
      <c r="B234" s="133" t="s">
        <v>307</v>
      </c>
      <c r="C234" s="12">
        <v>0</v>
      </c>
    </row>
    <row r="235" s="1" customFormat="1" customHeight="1" spans="1:3">
      <c r="A235" s="130">
        <v>1010529</v>
      </c>
      <c r="B235" s="133" t="s">
        <v>308</v>
      </c>
      <c r="C235" s="12">
        <v>0</v>
      </c>
    </row>
    <row r="236" s="1" customFormat="1" customHeight="1" spans="1:3">
      <c r="A236" s="130">
        <v>1010530</v>
      </c>
      <c r="B236" s="133" t="s">
        <v>309</v>
      </c>
      <c r="C236" s="12">
        <v>0</v>
      </c>
    </row>
    <row r="237" s="1" customFormat="1" customHeight="1" spans="1:3">
      <c r="A237" s="130">
        <v>1010531</v>
      </c>
      <c r="B237" s="133" t="s">
        <v>310</v>
      </c>
      <c r="C237" s="12">
        <v>0</v>
      </c>
    </row>
    <row r="238" s="1" customFormat="1" customHeight="1" spans="1:3">
      <c r="A238" s="130">
        <v>1010532</v>
      </c>
      <c r="B238" s="133" t="s">
        <v>311</v>
      </c>
      <c r="C238" s="12">
        <f>SUM(C239:C249)</f>
        <v>0</v>
      </c>
    </row>
    <row r="239" s="1" customFormat="1" customHeight="1" spans="1:3">
      <c r="A239" s="130">
        <v>101053201</v>
      </c>
      <c r="B239" s="130" t="s">
        <v>312</v>
      </c>
      <c r="C239" s="12">
        <v>0</v>
      </c>
    </row>
    <row r="240" s="1" customFormat="1" customHeight="1" spans="1:3">
      <c r="A240" s="130">
        <v>101053202</v>
      </c>
      <c r="B240" s="130" t="s">
        <v>313</v>
      </c>
      <c r="C240" s="12">
        <v>0</v>
      </c>
    </row>
    <row r="241" s="1" customFormat="1" customHeight="1" spans="1:3">
      <c r="A241" s="130">
        <v>101053203</v>
      </c>
      <c r="B241" s="130" t="s">
        <v>314</v>
      </c>
      <c r="C241" s="12">
        <v>0</v>
      </c>
    </row>
    <row r="242" s="1" customFormat="1" customHeight="1" spans="1:3">
      <c r="A242" s="130">
        <v>101053205</v>
      </c>
      <c r="B242" s="130" t="s">
        <v>315</v>
      </c>
      <c r="C242" s="12">
        <v>0</v>
      </c>
    </row>
    <row r="243" s="1" customFormat="1" customHeight="1" spans="1:3">
      <c r="A243" s="130">
        <v>101053206</v>
      </c>
      <c r="B243" s="130" t="s">
        <v>316</v>
      </c>
      <c r="C243" s="12">
        <v>0</v>
      </c>
    </row>
    <row r="244" s="1" customFormat="1" customHeight="1" spans="1:3">
      <c r="A244" s="130">
        <v>101053215</v>
      </c>
      <c r="B244" s="130" t="s">
        <v>317</v>
      </c>
      <c r="C244" s="12">
        <v>0</v>
      </c>
    </row>
    <row r="245" s="1" customFormat="1" customHeight="1" spans="1:3">
      <c r="A245" s="130">
        <v>101053216</v>
      </c>
      <c r="B245" s="130" t="s">
        <v>318</v>
      </c>
      <c r="C245" s="12">
        <v>0</v>
      </c>
    </row>
    <row r="246" s="1" customFormat="1" customHeight="1" spans="1:3">
      <c r="A246" s="130">
        <v>101053218</v>
      </c>
      <c r="B246" s="130" t="s">
        <v>319</v>
      </c>
      <c r="C246" s="12">
        <v>0</v>
      </c>
    </row>
    <row r="247" s="1" customFormat="1" customHeight="1" spans="1:3">
      <c r="A247" s="130">
        <v>101053219</v>
      </c>
      <c r="B247" s="130" t="s">
        <v>320</v>
      </c>
      <c r="C247" s="12">
        <v>0</v>
      </c>
    </row>
    <row r="248" s="1" customFormat="1" customHeight="1" spans="1:3">
      <c r="A248" s="130">
        <v>101053220</v>
      </c>
      <c r="B248" s="130" t="s">
        <v>321</v>
      </c>
      <c r="C248" s="12">
        <v>0</v>
      </c>
    </row>
    <row r="249" s="1" customFormat="1" customHeight="1" spans="1:3">
      <c r="A249" s="130">
        <v>101053299</v>
      </c>
      <c r="B249" s="130" t="s">
        <v>322</v>
      </c>
      <c r="C249" s="12">
        <v>0</v>
      </c>
    </row>
    <row r="250" s="1" customFormat="1" customHeight="1" spans="1:3">
      <c r="A250" s="130">
        <v>1010533</v>
      </c>
      <c r="B250" s="133" t="s">
        <v>323</v>
      </c>
      <c r="C250" s="12">
        <v>0</v>
      </c>
    </row>
    <row r="251" s="1" customFormat="1" ht="17.25" customHeight="1" spans="1:3">
      <c r="A251" s="130">
        <v>1010534</v>
      </c>
      <c r="B251" s="133" t="s">
        <v>324</v>
      </c>
      <c r="C251" s="12">
        <v>0</v>
      </c>
    </row>
    <row r="252" s="1" customFormat="1" customHeight="1" spans="1:3">
      <c r="A252" s="130">
        <v>1010535</v>
      </c>
      <c r="B252" s="133" t="s">
        <v>325</v>
      </c>
      <c r="C252" s="12">
        <f>SUM(C253:C256)</f>
        <v>0</v>
      </c>
    </row>
    <row r="253" s="1" customFormat="1" customHeight="1" spans="1:3">
      <c r="A253" s="130">
        <v>101053501</v>
      </c>
      <c r="B253" s="130" t="s">
        <v>326</v>
      </c>
      <c r="C253" s="12">
        <v>0</v>
      </c>
    </row>
    <row r="254" s="1" customFormat="1" customHeight="1" spans="1:3">
      <c r="A254" s="130">
        <v>101053502</v>
      </c>
      <c r="B254" s="130" t="s">
        <v>327</v>
      </c>
      <c r="C254" s="12">
        <v>0</v>
      </c>
    </row>
    <row r="255" s="1" customFormat="1" customHeight="1" spans="1:3">
      <c r="A255" s="130">
        <v>101053503</v>
      </c>
      <c r="B255" s="130" t="s">
        <v>328</v>
      </c>
      <c r="C255" s="12">
        <v>0</v>
      </c>
    </row>
    <row r="256" s="1" customFormat="1" customHeight="1" spans="1:3">
      <c r="A256" s="130">
        <v>101053599</v>
      </c>
      <c r="B256" s="130" t="s">
        <v>329</v>
      </c>
      <c r="C256" s="12">
        <v>0</v>
      </c>
    </row>
    <row r="257" s="1" customFormat="1" customHeight="1" spans="1:3">
      <c r="A257" s="130">
        <v>1010536</v>
      </c>
      <c r="B257" s="133" t="s">
        <v>330</v>
      </c>
      <c r="C257" s="12">
        <f>SUM(C258:C261)</f>
        <v>0</v>
      </c>
    </row>
    <row r="258" s="1" customFormat="1" customHeight="1" spans="1:3">
      <c r="A258" s="130">
        <v>101053601</v>
      </c>
      <c r="B258" s="130" t="s">
        <v>331</v>
      </c>
      <c r="C258" s="12">
        <v>0</v>
      </c>
    </row>
    <row r="259" s="1" customFormat="1" customHeight="1" spans="1:3">
      <c r="A259" s="130">
        <v>101053602</v>
      </c>
      <c r="B259" s="130" t="s">
        <v>332</v>
      </c>
      <c r="C259" s="12">
        <v>0</v>
      </c>
    </row>
    <row r="260" s="1" customFormat="1" customHeight="1" spans="1:3">
      <c r="A260" s="130">
        <v>101053603</v>
      </c>
      <c r="B260" s="130" t="s">
        <v>333</v>
      </c>
      <c r="C260" s="12">
        <v>0</v>
      </c>
    </row>
    <row r="261" s="1" customFormat="1" customHeight="1" spans="1:3">
      <c r="A261" s="130">
        <v>101053699</v>
      </c>
      <c r="B261" s="130" t="s">
        <v>334</v>
      </c>
      <c r="C261" s="12">
        <v>0</v>
      </c>
    </row>
    <row r="262" s="1" customFormat="1" customHeight="1" spans="1:3">
      <c r="A262" s="130">
        <v>1010599</v>
      </c>
      <c r="B262" s="133" t="s">
        <v>335</v>
      </c>
      <c r="C262" s="12">
        <v>0</v>
      </c>
    </row>
    <row r="263" s="1" customFormat="1" customHeight="1" spans="1:3">
      <c r="A263" s="130">
        <v>10106</v>
      </c>
      <c r="B263" s="133" t="s">
        <v>336</v>
      </c>
      <c r="C263" s="12">
        <f>SUM(C264,C268:C270)</f>
        <v>566</v>
      </c>
    </row>
    <row r="264" s="1" customFormat="1" customHeight="1" spans="1:3">
      <c r="A264" s="130">
        <v>1010601</v>
      </c>
      <c r="B264" s="133" t="s">
        <v>337</v>
      </c>
      <c r="C264" s="12">
        <f>SUM(C265:C267)</f>
        <v>565</v>
      </c>
    </row>
    <row r="265" s="1" customFormat="1" customHeight="1" spans="1:3">
      <c r="A265" s="130">
        <v>101060101</v>
      </c>
      <c r="B265" s="130" t="s">
        <v>338</v>
      </c>
      <c r="C265" s="12">
        <v>0</v>
      </c>
    </row>
    <row r="266" s="1" customFormat="1" customHeight="1" spans="1:3">
      <c r="A266" s="130">
        <v>101060102</v>
      </c>
      <c r="B266" s="130" t="s">
        <v>339</v>
      </c>
      <c r="C266" s="12">
        <v>0</v>
      </c>
    </row>
    <row r="267" s="1" customFormat="1" customHeight="1" spans="1:3">
      <c r="A267" s="130">
        <v>101060109</v>
      </c>
      <c r="B267" s="130" t="s">
        <v>340</v>
      </c>
      <c r="C267" s="12">
        <v>565</v>
      </c>
    </row>
    <row r="268" s="1" customFormat="1" customHeight="1" spans="1:3">
      <c r="A268" s="130">
        <v>1010602</v>
      </c>
      <c r="B268" s="133" t="s">
        <v>341</v>
      </c>
      <c r="C268" s="12">
        <v>0</v>
      </c>
    </row>
    <row r="269" s="1" customFormat="1" customHeight="1" spans="1:3">
      <c r="A269" s="130">
        <v>1010603</v>
      </c>
      <c r="B269" s="133" t="s">
        <v>342</v>
      </c>
      <c r="C269" s="12">
        <v>0</v>
      </c>
    </row>
    <row r="270" s="1" customFormat="1" customHeight="1" spans="1:3">
      <c r="A270" s="130">
        <v>1010620</v>
      </c>
      <c r="B270" s="133" t="s">
        <v>343</v>
      </c>
      <c r="C270" s="12">
        <v>1</v>
      </c>
    </row>
    <row r="271" s="1" customFormat="1" customHeight="1" spans="1:3">
      <c r="A271" s="130">
        <v>10107</v>
      </c>
      <c r="B271" s="133" t="s">
        <v>344</v>
      </c>
      <c r="C271" s="12">
        <f>SUM(C272:C275)</f>
        <v>13626</v>
      </c>
    </row>
    <row r="272" s="1" customFormat="1" customHeight="1" spans="1:3">
      <c r="A272" s="130">
        <v>1010701</v>
      </c>
      <c r="B272" s="133" t="s">
        <v>345</v>
      </c>
      <c r="C272" s="12">
        <v>0</v>
      </c>
    </row>
    <row r="273" s="1" customFormat="1" customHeight="1" spans="1:3">
      <c r="A273" s="130">
        <v>1010702</v>
      </c>
      <c r="B273" s="133" t="s">
        <v>346</v>
      </c>
      <c r="C273" s="12">
        <v>708</v>
      </c>
    </row>
    <row r="274" s="1" customFormat="1" customHeight="1" spans="1:3">
      <c r="A274" s="130">
        <v>1010719</v>
      </c>
      <c r="B274" s="133" t="s">
        <v>347</v>
      </c>
      <c r="C274" s="12">
        <v>12896</v>
      </c>
    </row>
    <row r="275" s="1" customFormat="1" customHeight="1" spans="1:3">
      <c r="A275" s="130">
        <v>1010720</v>
      </c>
      <c r="B275" s="133" t="s">
        <v>348</v>
      </c>
      <c r="C275" s="12">
        <v>22</v>
      </c>
    </row>
    <row r="276" s="1" customFormat="1" customHeight="1" spans="1:3">
      <c r="A276" s="130">
        <v>10109</v>
      </c>
      <c r="B276" s="133" t="s">
        <v>349</v>
      </c>
      <c r="C276" s="12">
        <f>SUM(C277,C280:C289)</f>
        <v>4352</v>
      </c>
    </row>
    <row r="277" s="1" customFormat="1" customHeight="1" spans="1:3">
      <c r="A277" s="130">
        <v>1010901</v>
      </c>
      <c r="B277" s="133" t="s">
        <v>350</v>
      </c>
      <c r="C277" s="12">
        <f>SUM(C278:C279)</f>
        <v>922</v>
      </c>
    </row>
    <row r="278" s="1" customFormat="1" customHeight="1" spans="1:3">
      <c r="A278" s="130">
        <v>101090101</v>
      </c>
      <c r="B278" s="130" t="s">
        <v>351</v>
      </c>
      <c r="C278" s="12">
        <v>0</v>
      </c>
    </row>
    <row r="279" s="1" customFormat="1" customHeight="1" spans="1:3">
      <c r="A279" s="130">
        <v>101090109</v>
      </c>
      <c r="B279" s="130" t="s">
        <v>352</v>
      </c>
      <c r="C279" s="12">
        <v>922</v>
      </c>
    </row>
    <row r="280" s="1" customFormat="1" customHeight="1" spans="1:3">
      <c r="A280" s="130">
        <v>1010902</v>
      </c>
      <c r="B280" s="133" t="s">
        <v>353</v>
      </c>
      <c r="C280" s="12">
        <v>91</v>
      </c>
    </row>
    <row r="281" s="1" customFormat="1" customHeight="1" spans="1:3">
      <c r="A281" s="130">
        <v>1010903</v>
      </c>
      <c r="B281" s="133" t="s">
        <v>354</v>
      </c>
      <c r="C281" s="12">
        <v>2258</v>
      </c>
    </row>
    <row r="282" s="1" customFormat="1" customHeight="1" spans="1:3">
      <c r="A282" s="130">
        <v>1010904</v>
      </c>
      <c r="B282" s="133" t="s">
        <v>355</v>
      </c>
      <c r="C282" s="12">
        <v>13</v>
      </c>
    </row>
    <row r="283" s="1" customFormat="1" customHeight="1" spans="1:3">
      <c r="A283" s="130">
        <v>1010905</v>
      </c>
      <c r="B283" s="133" t="s">
        <v>356</v>
      </c>
      <c r="C283" s="12">
        <v>1</v>
      </c>
    </row>
    <row r="284" s="1" customFormat="1" customHeight="1" spans="1:3">
      <c r="A284" s="130">
        <v>1010906</v>
      </c>
      <c r="B284" s="133" t="s">
        <v>357</v>
      </c>
      <c r="C284" s="12">
        <v>696</v>
      </c>
    </row>
    <row r="285" s="1" customFormat="1" customHeight="1" spans="1:3">
      <c r="A285" s="130">
        <v>1010918</v>
      </c>
      <c r="B285" s="133" t="s">
        <v>358</v>
      </c>
      <c r="C285" s="12">
        <v>0</v>
      </c>
    </row>
    <row r="286" s="1" customFormat="1" customHeight="1" spans="1:3">
      <c r="A286" s="130">
        <v>1010919</v>
      </c>
      <c r="B286" s="133" t="s">
        <v>359</v>
      </c>
      <c r="C286" s="12">
        <v>359</v>
      </c>
    </row>
    <row r="287" s="1" customFormat="1" customHeight="1" spans="1:3">
      <c r="A287" s="130">
        <v>1010920</v>
      </c>
      <c r="B287" s="133" t="s">
        <v>360</v>
      </c>
      <c r="C287" s="12">
        <v>12</v>
      </c>
    </row>
    <row r="288" s="1" customFormat="1" customHeight="1" spans="1:3">
      <c r="A288" s="130">
        <v>1010921</v>
      </c>
      <c r="B288" s="133" t="s">
        <v>361</v>
      </c>
      <c r="C288" s="12">
        <v>0</v>
      </c>
    </row>
    <row r="289" s="1" customFormat="1" customHeight="1" spans="1:3">
      <c r="A289" s="130">
        <v>1010922</v>
      </c>
      <c r="B289" s="133" t="s">
        <v>362</v>
      </c>
      <c r="C289" s="12">
        <v>0</v>
      </c>
    </row>
    <row r="290" s="1" customFormat="1" customHeight="1" spans="1:3">
      <c r="A290" s="130">
        <v>10110</v>
      </c>
      <c r="B290" s="133" t="s">
        <v>363</v>
      </c>
      <c r="C290" s="12">
        <f>SUM(C291:C298)</f>
        <v>1770</v>
      </c>
    </row>
    <row r="291" s="1" customFormat="1" customHeight="1" spans="1:3">
      <c r="A291" s="130">
        <v>1011001</v>
      </c>
      <c r="B291" s="133" t="s">
        <v>364</v>
      </c>
      <c r="C291" s="12">
        <v>334</v>
      </c>
    </row>
    <row r="292" s="1" customFormat="1" customHeight="1" spans="1:3">
      <c r="A292" s="130">
        <v>1011002</v>
      </c>
      <c r="B292" s="133" t="s">
        <v>365</v>
      </c>
      <c r="C292" s="12">
        <v>33</v>
      </c>
    </row>
    <row r="293" s="1" customFormat="1" customHeight="1" spans="1:3">
      <c r="A293" s="130">
        <v>1011003</v>
      </c>
      <c r="B293" s="133" t="s">
        <v>366</v>
      </c>
      <c r="C293" s="12">
        <v>949</v>
      </c>
    </row>
    <row r="294" s="1" customFormat="1" customHeight="1" spans="1:3">
      <c r="A294" s="130">
        <v>1011004</v>
      </c>
      <c r="B294" s="133" t="s">
        <v>367</v>
      </c>
      <c r="C294" s="12">
        <v>0</v>
      </c>
    </row>
    <row r="295" s="1" customFormat="1" customHeight="1" spans="1:3">
      <c r="A295" s="130">
        <v>1011005</v>
      </c>
      <c r="B295" s="133" t="s">
        <v>368</v>
      </c>
      <c r="C295" s="12">
        <v>0</v>
      </c>
    </row>
    <row r="296" s="1" customFormat="1" customHeight="1" spans="1:3">
      <c r="A296" s="130">
        <v>1011006</v>
      </c>
      <c r="B296" s="133" t="s">
        <v>369</v>
      </c>
      <c r="C296" s="12">
        <v>64</v>
      </c>
    </row>
    <row r="297" s="1" customFormat="1" customHeight="1" spans="1:3">
      <c r="A297" s="130">
        <v>1011019</v>
      </c>
      <c r="B297" s="133" t="s">
        <v>370</v>
      </c>
      <c r="C297" s="12">
        <v>217</v>
      </c>
    </row>
    <row r="298" s="1" customFormat="1" customHeight="1" spans="1:3">
      <c r="A298" s="130">
        <v>1011020</v>
      </c>
      <c r="B298" s="133" t="s">
        <v>371</v>
      </c>
      <c r="C298" s="12">
        <v>173</v>
      </c>
    </row>
    <row r="299" s="1" customFormat="1" customHeight="1" spans="1:3">
      <c r="A299" s="130">
        <v>10111</v>
      </c>
      <c r="B299" s="133" t="s">
        <v>372</v>
      </c>
      <c r="C299" s="12">
        <f>SUM(C300,C303:C304)</f>
        <v>1153</v>
      </c>
    </row>
    <row r="300" s="1" customFormat="1" customHeight="1" spans="1:3">
      <c r="A300" s="130">
        <v>1011101</v>
      </c>
      <c r="B300" s="133" t="s">
        <v>373</v>
      </c>
      <c r="C300" s="12">
        <f>SUM(C301:C302)</f>
        <v>0</v>
      </c>
    </row>
    <row r="301" s="1" customFormat="1" customHeight="1" spans="1:3">
      <c r="A301" s="130">
        <v>101110101</v>
      </c>
      <c r="B301" s="130" t="s">
        <v>374</v>
      </c>
      <c r="C301" s="12">
        <v>0</v>
      </c>
    </row>
    <row r="302" s="1" customFormat="1" customHeight="1" spans="1:3">
      <c r="A302" s="130">
        <v>101110109</v>
      </c>
      <c r="B302" s="130" t="s">
        <v>375</v>
      </c>
      <c r="C302" s="12">
        <v>0</v>
      </c>
    </row>
    <row r="303" s="1" customFormat="1" customHeight="1" spans="1:3">
      <c r="A303" s="130">
        <v>1011119</v>
      </c>
      <c r="B303" s="133" t="s">
        <v>376</v>
      </c>
      <c r="C303" s="12">
        <v>1146</v>
      </c>
    </row>
    <row r="304" s="1" customFormat="1" customHeight="1" spans="1:3">
      <c r="A304" s="130">
        <v>1011120</v>
      </c>
      <c r="B304" s="133" t="s">
        <v>377</v>
      </c>
      <c r="C304" s="12">
        <v>7</v>
      </c>
    </row>
    <row r="305" s="1" customFormat="1" customHeight="1" spans="1:3">
      <c r="A305" s="130">
        <v>10112</v>
      </c>
      <c r="B305" s="133" t="s">
        <v>378</v>
      </c>
      <c r="C305" s="12">
        <f>SUM(C306:C313)</f>
        <v>2415</v>
      </c>
    </row>
    <row r="306" s="1" customFormat="1" customHeight="1" spans="1:3">
      <c r="A306" s="130">
        <v>1011201</v>
      </c>
      <c r="B306" s="133" t="s">
        <v>379</v>
      </c>
      <c r="C306" s="12">
        <v>495</v>
      </c>
    </row>
    <row r="307" s="1" customFormat="1" customHeight="1" spans="1:3">
      <c r="A307" s="130">
        <v>1011202</v>
      </c>
      <c r="B307" s="133" t="s">
        <v>380</v>
      </c>
      <c r="C307" s="12">
        <v>48</v>
      </c>
    </row>
    <row r="308" s="1" customFormat="1" customHeight="1" spans="1:3">
      <c r="A308" s="130">
        <v>1011203</v>
      </c>
      <c r="B308" s="133" t="s">
        <v>381</v>
      </c>
      <c r="C308" s="12">
        <v>1391</v>
      </c>
    </row>
    <row r="309" s="1" customFormat="1" customHeight="1" spans="1:3">
      <c r="A309" s="130">
        <v>1011204</v>
      </c>
      <c r="B309" s="133" t="s">
        <v>382</v>
      </c>
      <c r="C309" s="12">
        <v>0</v>
      </c>
    </row>
    <row r="310" s="1" customFormat="1" customHeight="1" spans="1:3">
      <c r="A310" s="130">
        <v>1011205</v>
      </c>
      <c r="B310" s="133" t="s">
        <v>383</v>
      </c>
      <c r="C310" s="12">
        <v>297</v>
      </c>
    </row>
    <row r="311" s="1" customFormat="1" customHeight="1" spans="1:3">
      <c r="A311" s="130">
        <v>1011206</v>
      </c>
      <c r="B311" s="133" t="s">
        <v>384</v>
      </c>
      <c r="C311" s="12">
        <v>0</v>
      </c>
    </row>
    <row r="312" s="1" customFormat="1" customHeight="1" spans="1:3">
      <c r="A312" s="130">
        <v>1011219</v>
      </c>
      <c r="B312" s="133" t="s">
        <v>385</v>
      </c>
      <c r="C312" s="12">
        <v>14</v>
      </c>
    </row>
    <row r="313" s="1" customFormat="1" customHeight="1" spans="1:3">
      <c r="A313" s="130">
        <v>1011220</v>
      </c>
      <c r="B313" s="133" t="s">
        <v>386</v>
      </c>
      <c r="C313" s="12">
        <v>170</v>
      </c>
    </row>
    <row r="314" s="1" customFormat="1" customHeight="1" spans="1:3">
      <c r="A314" s="130">
        <v>10113</v>
      </c>
      <c r="B314" s="133" t="s">
        <v>387</v>
      </c>
      <c r="C314" s="12">
        <f>SUM(C315:C322)</f>
        <v>2638</v>
      </c>
    </row>
    <row r="315" s="1" customFormat="1" customHeight="1" spans="1:3">
      <c r="A315" s="130">
        <v>1011301</v>
      </c>
      <c r="B315" s="133" t="s">
        <v>388</v>
      </c>
      <c r="C315" s="12">
        <v>489</v>
      </c>
    </row>
    <row r="316" s="1" customFormat="1" customHeight="1" spans="1:3">
      <c r="A316" s="130">
        <v>1011302</v>
      </c>
      <c r="B316" s="133" t="s">
        <v>389</v>
      </c>
      <c r="C316" s="12">
        <v>0</v>
      </c>
    </row>
    <row r="317" s="1" customFormat="1" customHeight="1" spans="1:3">
      <c r="A317" s="130">
        <v>1011303</v>
      </c>
      <c r="B317" s="133" t="s">
        <v>390</v>
      </c>
      <c r="C317" s="12">
        <v>1096</v>
      </c>
    </row>
    <row r="318" s="1" customFormat="1" customHeight="1" spans="1:3">
      <c r="A318" s="130">
        <v>1011304</v>
      </c>
      <c r="B318" s="133" t="s">
        <v>391</v>
      </c>
      <c r="C318" s="12">
        <v>0</v>
      </c>
    </row>
    <row r="319" s="1" customFormat="1" customHeight="1" spans="1:3">
      <c r="A319" s="130">
        <v>1011305</v>
      </c>
      <c r="B319" s="133" t="s">
        <v>392</v>
      </c>
      <c r="C319" s="12">
        <v>0</v>
      </c>
    </row>
    <row r="320" s="1" customFormat="1" customHeight="1" spans="1:3">
      <c r="A320" s="130">
        <v>1011306</v>
      </c>
      <c r="B320" s="133" t="s">
        <v>393</v>
      </c>
      <c r="C320" s="12">
        <v>942</v>
      </c>
    </row>
    <row r="321" s="1" customFormat="1" customHeight="1" spans="1:3">
      <c r="A321" s="130">
        <v>1011319</v>
      </c>
      <c r="B321" s="133" t="s">
        <v>394</v>
      </c>
      <c r="C321" s="12">
        <v>98</v>
      </c>
    </row>
    <row r="322" s="1" customFormat="1" customHeight="1" spans="1:3">
      <c r="A322" s="130">
        <v>1011320</v>
      </c>
      <c r="B322" s="133" t="s">
        <v>395</v>
      </c>
      <c r="C322" s="12">
        <v>13</v>
      </c>
    </row>
    <row r="323" s="1" customFormat="1" customHeight="1" spans="1:3">
      <c r="A323" s="130">
        <v>10114</v>
      </c>
      <c r="B323" s="133" t="s">
        <v>396</v>
      </c>
      <c r="C323" s="12">
        <f>SUM(C324:C325)</f>
        <v>1036</v>
      </c>
    </row>
    <row r="324" s="1" customFormat="1" customHeight="1" spans="1:3">
      <c r="A324" s="130">
        <v>1011401</v>
      </c>
      <c r="B324" s="133" t="s">
        <v>397</v>
      </c>
      <c r="C324" s="12">
        <v>1036</v>
      </c>
    </row>
    <row r="325" s="1" customFormat="1" customHeight="1" spans="1:3">
      <c r="A325" s="130">
        <v>1011420</v>
      </c>
      <c r="B325" s="133" t="s">
        <v>398</v>
      </c>
      <c r="C325" s="12">
        <v>0</v>
      </c>
    </row>
    <row r="326" s="1" customFormat="1" customHeight="1" spans="1:3">
      <c r="A326" s="130">
        <v>10115</v>
      </c>
      <c r="B326" s="133" t="s">
        <v>399</v>
      </c>
      <c r="C326" s="12">
        <f>SUM(C327:C328)</f>
        <v>0</v>
      </c>
    </row>
    <row r="327" s="1" customFormat="1" customHeight="1" spans="1:3">
      <c r="A327" s="130">
        <v>1011501</v>
      </c>
      <c r="B327" s="133" t="s">
        <v>400</v>
      </c>
      <c r="C327" s="12">
        <v>0</v>
      </c>
    </row>
    <row r="328" s="1" customFormat="1" customHeight="1" spans="1:3">
      <c r="A328" s="130">
        <v>1011520</v>
      </c>
      <c r="B328" s="133" t="s">
        <v>401</v>
      </c>
      <c r="C328" s="12">
        <v>0</v>
      </c>
    </row>
    <row r="329" s="1" customFormat="1" customHeight="1" spans="1:3">
      <c r="A329" s="130">
        <v>10116</v>
      </c>
      <c r="B329" s="133" t="s">
        <v>402</v>
      </c>
      <c r="C329" s="12">
        <f>SUM(C330:C331)</f>
        <v>0</v>
      </c>
    </row>
    <row r="330" s="1" customFormat="1" customHeight="1" spans="1:3">
      <c r="A330" s="130">
        <v>1011601</v>
      </c>
      <c r="B330" s="133" t="s">
        <v>403</v>
      </c>
      <c r="C330" s="12">
        <v>0</v>
      </c>
    </row>
    <row r="331" s="1" customFormat="1" customHeight="1" spans="1:3">
      <c r="A331" s="130">
        <v>1011620</v>
      </c>
      <c r="B331" s="133" t="s">
        <v>404</v>
      </c>
      <c r="C331" s="12">
        <v>0</v>
      </c>
    </row>
    <row r="332" s="1" customFormat="1" customHeight="1" spans="1:3">
      <c r="A332" s="130">
        <v>10117</v>
      </c>
      <c r="B332" s="133" t="s">
        <v>405</v>
      </c>
      <c r="C332" s="12">
        <f>SUM(C333,C337,C341:C342)</f>
        <v>0</v>
      </c>
    </row>
    <row r="333" s="1" customFormat="1" customHeight="1" spans="1:3">
      <c r="A333" s="130">
        <v>1011701</v>
      </c>
      <c r="B333" s="133" t="s">
        <v>406</v>
      </c>
      <c r="C333" s="12">
        <f>SUM(C334:C336)</f>
        <v>0</v>
      </c>
    </row>
    <row r="334" s="1" customFormat="1" customHeight="1" spans="1:3">
      <c r="A334" s="130">
        <v>101170101</v>
      </c>
      <c r="B334" s="130" t="s">
        <v>407</v>
      </c>
      <c r="C334" s="12">
        <v>0</v>
      </c>
    </row>
    <row r="335" s="1" customFormat="1" customHeight="1" spans="1:3">
      <c r="A335" s="130">
        <v>101170102</v>
      </c>
      <c r="B335" s="130" t="s">
        <v>408</v>
      </c>
      <c r="C335" s="12">
        <v>0</v>
      </c>
    </row>
    <row r="336" s="1" customFormat="1" customHeight="1" spans="1:3">
      <c r="A336" s="130">
        <v>101170103</v>
      </c>
      <c r="B336" s="130" t="s">
        <v>409</v>
      </c>
      <c r="C336" s="12">
        <v>0</v>
      </c>
    </row>
    <row r="337" s="1" customFormat="1" customHeight="1" spans="1:3">
      <c r="A337" s="130">
        <v>1011703</v>
      </c>
      <c r="B337" s="133" t="s">
        <v>410</v>
      </c>
      <c r="C337" s="12">
        <f>SUM(C338:C340)</f>
        <v>0</v>
      </c>
    </row>
    <row r="338" s="1" customFormat="1" customHeight="1" spans="1:3">
      <c r="A338" s="130">
        <v>101170301</v>
      </c>
      <c r="B338" s="130" t="s">
        <v>411</v>
      </c>
      <c r="C338" s="12">
        <v>0</v>
      </c>
    </row>
    <row r="339" s="1" customFormat="1" customHeight="1" spans="1:3">
      <c r="A339" s="130">
        <v>101170302</v>
      </c>
      <c r="B339" s="130" t="s">
        <v>412</v>
      </c>
      <c r="C339" s="12">
        <v>0</v>
      </c>
    </row>
    <row r="340" s="1" customFormat="1" customHeight="1" spans="1:3">
      <c r="A340" s="130">
        <v>101170303</v>
      </c>
      <c r="B340" s="130" t="s">
        <v>413</v>
      </c>
      <c r="C340" s="12">
        <v>0</v>
      </c>
    </row>
    <row r="341" s="1" customFormat="1" customHeight="1" spans="1:3">
      <c r="A341" s="130">
        <v>1011720</v>
      </c>
      <c r="B341" s="133" t="s">
        <v>414</v>
      </c>
      <c r="C341" s="12">
        <v>0</v>
      </c>
    </row>
    <row r="342" s="1" customFormat="1" customHeight="1" spans="1:3">
      <c r="A342" s="130">
        <v>1011721</v>
      </c>
      <c r="B342" s="133" t="s">
        <v>415</v>
      </c>
      <c r="C342" s="12">
        <v>0</v>
      </c>
    </row>
    <row r="343" s="1" customFormat="1" customHeight="1" spans="1:3">
      <c r="A343" s="130">
        <v>10118</v>
      </c>
      <c r="B343" s="133" t="s">
        <v>416</v>
      </c>
      <c r="C343" s="12">
        <f>SUM(C344:C346)</f>
        <v>8355</v>
      </c>
    </row>
    <row r="344" s="1" customFormat="1" customHeight="1" spans="1:3">
      <c r="A344" s="130">
        <v>1011801</v>
      </c>
      <c r="B344" s="133" t="s">
        <v>417</v>
      </c>
      <c r="C344" s="12">
        <v>8224</v>
      </c>
    </row>
    <row r="345" s="1" customFormat="1" customHeight="1" spans="1:3">
      <c r="A345" s="130">
        <v>1011802</v>
      </c>
      <c r="B345" s="133" t="s">
        <v>418</v>
      </c>
      <c r="C345" s="12">
        <v>0</v>
      </c>
    </row>
    <row r="346" s="1" customFormat="1" customHeight="1" spans="1:3">
      <c r="A346" s="130">
        <v>1011820</v>
      </c>
      <c r="B346" s="133" t="s">
        <v>419</v>
      </c>
      <c r="C346" s="12">
        <v>131</v>
      </c>
    </row>
    <row r="347" s="1" customFormat="1" customHeight="1" spans="1:3">
      <c r="A347" s="130">
        <v>10119</v>
      </c>
      <c r="B347" s="133" t="s">
        <v>420</v>
      </c>
      <c r="C347" s="12">
        <f>SUM(C348:C349)</f>
        <v>3799</v>
      </c>
    </row>
    <row r="348" s="1" customFormat="1" customHeight="1" spans="1:3">
      <c r="A348" s="130">
        <v>1011901</v>
      </c>
      <c r="B348" s="133" t="s">
        <v>421</v>
      </c>
      <c r="C348" s="12">
        <v>3733</v>
      </c>
    </row>
    <row r="349" s="1" customFormat="1" customHeight="1" spans="1:3">
      <c r="A349" s="130">
        <v>1011920</v>
      </c>
      <c r="B349" s="133" t="s">
        <v>422</v>
      </c>
      <c r="C349" s="12">
        <v>66</v>
      </c>
    </row>
    <row r="350" s="1" customFormat="1" customHeight="1" spans="1:3">
      <c r="A350" s="130">
        <v>10120</v>
      </c>
      <c r="B350" s="133" t="s">
        <v>423</v>
      </c>
      <c r="C350" s="12">
        <f>SUM(C351:C352)</f>
        <v>0</v>
      </c>
    </row>
    <row r="351" s="1" customFormat="1" customHeight="1" spans="1:3">
      <c r="A351" s="130">
        <v>1012001</v>
      </c>
      <c r="B351" s="133" t="s">
        <v>424</v>
      </c>
      <c r="C351" s="12">
        <v>0</v>
      </c>
    </row>
    <row r="352" s="1" customFormat="1" customHeight="1" spans="1:3">
      <c r="A352" s="130">
        <v>1012020</v>
      </c>
      <c r="B352" s="133" t="s">
        <v>425</v>
      </c>
      <c r="C352" s="12">
        <v>0</v>
      </c>
    </row>
    <row r="353" s="1" customFormat="1" customHeight="1" spans="1:3">
      <c r="A353" s="130">
        <v>10121</v>
      </c>
      <c r="B353" s="133" t="s">
        <v>426</v>
      </c>
      <c r="C353" s="12">
        <f>C354+C355</f>
        <v>477</v>
      </c>
    </row>
    <row r="354" s="1" customFormat="1" customHeight="1" spans="1:3">
      <c r="A354" s="130">
        <v>1012101</v>
      </c>
      <c r="B354" s="133" t="s">
        <v>427</v>
      </c>
      <c r="C354" s="12">
        <v>473</v>
      </c>
    </row>
    <row r="355" s="1" customFormat="1" customHeight="1" spans="1:3">
      <c r="A355" s="130">
        <v>1012120</v>
      </c>
      <c r="B355" s="133" t="s">
        <v>428</v>
      </c>
      <c r="C355" s="12">
        <v>4</v>
      </c>
    </row>
    <row r="356" s="1" customFormat="1" customHeight="1" spans="1:3">
      <c r="A356" s="130">
        <v>10199</v>
      </c>
      <c r="B356" s="133" t="s">
        <v>429</v>
      </c>
      <c r="C356" s="12">
        <v>0</v>
      </c>
    </row>
    <row r="357" s="1" customFormat="1" customHeight="1" spans="1:3">
      <c r="A357" s="130">
        <v>103</v>
      </c>
      <c r="B357" s="133" t="s">
        <v>430</v>
      </c>
      <c r="C357" s="12">
        <f>SUM(C358,C380,C595,C626,C645,C694,C697,C703)</f>
        <v>12265</v>
      </c>
    </row>
    <row r="358" s="1" customFormat="1" customHeight="1" spans="1:3">
      <c r="A358" s="130">
        <v>10302</v>
      </c>
      <c r="B358" s="133" t="s">
        <v>431</v>
      </c>
      <c r="C358" s="12">
        <f>SUM(C359,C366:C377)</f>
        <v>6062</v>
      </c>
    </row>
    <row r="359" s="1" customFormat="1" customHeight="1" spans="1:3">
      <c r="A359" s="130">
        <v>1030203</v>
      </c>
      <c r="B359" s="133" t="s">
        <v>432</v>
      </c>
      <c r="C359" s="12">
        <f>SUM(C360:C365)</f>
        <v>2285</v>
      </c>
    </row>
    <row r="360" s="1" customFormat="1" customHeight="1" spans="1:3">
      <c r="A360" s="130">
        <v>103020301</v>
      </c>
      <c r="B360" s="130" t="s">
        <v>433</v>
      </c>
      <c r="C360" s="12">
        <v>2285</v>
      </c>
    </row>
    <row r="361" s="1" customFormat="1" customHeight="1" spans="1:3">
      <c r="A361" s="130">
        <v>103020302</v>
      </c>
      <c r="B361" s="130" t="s">
        <v>434</v>
      </c>
      <c r="C361" s="12">
        <v>0</v>
      </c>
    </row>
    <row r="362" s="1" customFormat="1" customHeight="1" spans="1:3">
      <c r="A362" s="130">
        <v>103020303</v>
      </c>
      <c r="B362" s="130" t="s">
        <v>435</v>
      </c>
      <c r="C362" s="12">
        <v>0</v>
      </c>
    </row>
    <row r="363" s="1" customFormat="1" customHeight="1" spans="1:3">
      <c r="A363" s="130">
        <v>103020304</v>
      </c>
      <c r="B363" s="130" t="s">
        <v>436</v>
      </c>
      <c r="C363" s="12">
        <v>0</v>
      </c>
    </row>
    <row r="364" s="1" customFormat="1" customHeight="1" spans="1:3">
      <c r="A364" s="130">
        <v>103020305</v>
      </c>
      <c r="B364" s="130" t="s">
        <v>437</v>
      </c>
      <c r="C364" s="12">
        <v>0</v>
      </c>
    </row>
    <row r="365" s="1" customFormat="1" customHeight="1" spans="1:3">
      <c r="A365" s="130">
        <v>103020399</v>
      </c>
      <c r="B365" s="130" t="s">
        <v>438</v>
      </c>
      <c r="C365" s="12">
        <v>0</v>
      </c>
    </row>
    <row r="366" s="1" customFormat="1" customHeight="1" spans="1:3">
      <c r="A366" s="130">
        <v>1030205</v>
      </c>
      <c r="B366" s="133" t="s">
        <v>439</v>
      </c>
      <c r="C366" s="12">
        <v>0</v>
      </c>
    </row>
    <row r="367" s="1" customFormat="1" customHeight="1" spans="1:3">
      <c r="A367" s="130">
        <v>1030210</v>
      </c>
      <c r="B367" s="133" t="s">
        <v>440</v>
      </c>
      <c r="C367" s="12">
        <v>0</v>
      </c>
    </row>
    <row r="368" s="1" customFormat="1" customHeight="1" spans="1:3">
      <c r="A368" s="130">
        <v>1030212</v>
      </c>
      <c r="B368" s="133" t="s">
        <v>441</v>
      </c>
      <c r="C368" s="12">
        <v>0</v>
      </c>
    </row>
    <row r="369" s="1" customFormat="1" customHeight="1" spans="1:3">
      <c r="A369" s="130">
        <v>1030216</v>
      </c>
      <c r="B369" s="133" t="s">
        <v>442</v>
      </c>
      <c r="C369" s="12">
        <v>308</v>
      </c>
    </row>
    <row r="370" s="1" customFormat="1" customHeight="1" spans="1:3">
      <c r="A370" s="130">
        <v>1030217</v>
      </c>
      <c r="B370" s="133" t="s">
        <v>443</v>
      </c>
      <c r="C370" s="12">
        <v>0</v>
      </c>
    </row>
    <row r="371" s="1" customFormat="1" customHeight="1" spans="1:3">
      <c r="A371" s="130">
        <v>1030218</v>
      </c>
      <c r="B371" s="133" t="s">
        <v>444</v>
      </c>
      <c r="C371" s="12">
        <v>232</v>
      </c>
    </row>
    <row r="372" s="1" customFormat="1" customHeight="1" spans="1:3">
      <c r="A372" s="130">
        <v>1030219</v>
      </c>
      <c r="B372" s="133" t="s">
        <v>445</v>
      </c>
      <c r="C372" s="12">
        <v>0</v>
      </c>
    </row>
    <row r="373" s="1" customFormat="1" customHeight="1" spans="1:3">
      <c r="A373" s="130">
        <v>1030220</v>
      </c>
      <c r="B373" s="133" t="s">
        <v>446</v>
      </c>
      <c r="C373" s="12">
        <v>0</v>
      </c>
    </row>
    <row r="374" s="1" customFormat="1" customHeight="1" spans="1:3">
      <c r="A374" s="130">
        <v>1030222</v>
      </c>
      <c r="B374" s="133" t="s">
        <v>447</v>
      </c>
      <c r="C374" s="12">
        <v>2579</v>
      </c>
    </row>
    <row r="375" s="1" customFormat="1" customHeight="1" spans="1:3">
      <c r="A375" s="130">
        <v>1030223</v>
      </c>
      <c r="B375" s="133" t="s">
        <v>448</v>
      </c>
      <c r="C375" s="12">
        <v>658</v>
      </c>
    </row>
    <row r="376" s="1" customFormat="1" customHeight="1" spans="1:3">
      <c r="A376" s="130">
        <v>1030224</v>
      </c>
      <c r="B376" s="133" t="s">
        <v>449</v>
      </c>
      <c r="C376" s="12">
        <v>0</v>
      </c>
    </row>
    <row r="377" s="1" customFormat="1" customHeight="1" spans="1:3">
      <c r="A377" s="130">
        <v>1030299</v>
      </c>
      <c r="B377" s="133" t="s">
        <v>450</v>
      </c>
      <c r="C377" s="12">
        <f>C378+C379</f>
        <v>0</v>
      </c>
    </row>
    <row r="378" s="1" customFormat="1" customHeight="1" spans="1:3">
      <c r="A378" s="130">
        <v>103029901</v>
      </c>
      <c r="B378" s="130" t="s">
        <v>451</v>
      </c>
      <c r="C378" s="12">
        <v>0</v>
      </c>
    </row>
    <row r="379" s="1" customFormat="1" customHeight="1" spans="1:3">
      <c r="A379" s="130">
        <v>103029999</v>
      </c>
      <c r="B379" s="130" t="s">
        <v>452</v>
      </c>
      <c r="C379" s="12">
        <v>0</v>
      </c>
    </row>
    <row r="380" s="1" customFormat="1" customHeight="1" spans="1:3">
      <c r="A380" s="130">
        <v>10304</v>
      </c>
      <c r="B380" s="133" t="s">
        <v>453</v>
      </c>
      <c r="C380" s="12">
        <f>C381+C398+C402+C405+C410+C412+C415+C417+C419+C422+C425+C428+C430+C441+C444+C446+C448+C450+C452+C454+C457+C462+C464+C469+C471+C475+C477+C480+C486+C492+C498+C501+C504+C507+C509+C512+C519+C524+C532+C534+C538+C547+C551+C555+C559+C564+C568+C572+C574+C577+C579+C581+C585+C588+C590+C593</f>
        <v>1509</v>
      </c>
    </row>
    <row r="381" s="1" customFormat="1" customHeight="1" spans="1:3">
      <c r="A381" s="130">
        <v>1030401</v>
      </c>
      <c r="B381" s="133" t="s">
        <v>454</v>
      </c>
      <c r="C381" s="12">
        <f>SUM(C382:C397)</f>
        <v>7</v>
      </c>
    </row>
    <row r="382" s="1" customFormat="1" customHeight="1" spans="1:3">
      <c r="A382" s="130">
        <v>103040101</v>
      </c>
      <c r="B382" s="130" t="s">
        <v>455</v>
      </c>
      <c r="C382" s="12">
        <v>0</v>
      </c>
    </row>
    <row r="383" s="1" customFormat="1" customHeight="1" spans="1:3">
      <c r="A383" s="130">
        <v>103040102</v>
      </c>
      <c r="B383" s="130" t="s">
        <v>456</v>
      </c>
      <c r="C383" s="12">
        <v>0</v>
      </c>
    </row>
    <row r="384" s="1" customFormat="1" customHeight="1" spans="1:3">
      <c r="A384" s="130">
        <v>103040103</v>
      </c>
      <c r="B384" s="130" t="s">
        <v>457</v>
      </c>
      <c r="C384" s="12">
        <v>0</v>
      </c>
    </row>
    <row r="385" s="1" customFormat="1" customHeight="1" spans="1:3">
      <c r="A385" s="130">
        <v>103040104</v>
      </c>
      <c r="B385" s="130" t="s">
        <v>458</v>
      </c>
      <c r="C385" s="12">
        <v>0</v>
      </c>
    </row>
    <row r="386" s="1" customFormat="1" customHeight="1" spans="1:3">
      <c r="A386" s="130">
        <v>103040109</v>
      </c>
      <c r="B386" s="130" t="s">
        <v>459</v>
      </c>
      <c r="C386" s="12">
        <v>1</v>
      </c>
    </row>
    <row r="387" s="1" customFormat="1" customHeight="1" spans="1:3">
      <c r="A387" s="130">
        <v>103040110</v>
      </c>
      <c r="B387" s="130" t="s">
        <v>460</v>
      </c>
      <c r="C387" s="12">
        <v>6</v>
      </c>
    </row>
    <row r="388" s="1" customFormat="1" customHeight="1" spans="1:3">
      <c r="A388" s="130">
        <v>103040111</v>
      </c>
      <c r="B388" s="130" t="s">
        <v>461</v>
      </c>
      <c r="C388" s="12">
        <v>0</v>
      </c>
    </row>
    <row r="389" s="1" customFormat="1" customHeight="1" spans="1:3">
      <c r="A389" s="130">
        <v>103040112</v>
      </c>
      <c r="B389" s="130" t="s">
        <v>462</v>
      </c>
      <c r="C389" s="12">
        <v>0</v>
      </c>
    </row>
    <row r="390" s="1" customFormat="1" customHeight="1" spans="1:3">
      <c r="A390" s="130">
        <v>103040113</v>
      </c>
      <c r="B390" s="130" t="s">
        <v>463</v>
      </c>
      <c r="C390" s="12">
        <v>0</v>
      </c>
    </row>
    <row r="391" s="1" customFormat="1" customHeight="1" spans="1:3">
      <c r="A391" s="130">
        <v>103040116</v>
      </c>
      <c r="B391" s="130" t="s">
        <v>464</v>
      </c>
      <c r="C391" s="12">
        <v>0</v>
      </c>
    </row>
    <row r="392" s="1" customFormat="1" customHeight="1" spans="1:3">
      <c r="A392" s="130">
        <v>103040117</v>
      </c>
      <c r="B392" s="130" t="s">
        <v>465</v>
      </c>
      <c r="C392" s="12">
        <v>0</v>
      </c>
    </row>
    <row r="393" s="1" customFormat="1" customHeight="1" spans="1:3">
      <c r="A393" s="130">
        <v>103040120</v>
      </c>
      <c r="B393" s="130" t="s">
        <v>466</v>
      </c>
      <c r="C393" s="12">
        <v>0</v>
      </c>
    </row>
    <row r="394" s="1" customFormat="1" customHeight="1" spans="1:3">
      <c r="A394" s="130">
        <v>103040121</v>
      </c>
      <c r="B394" s="130" t="s">
        <v>467</v>
      </c>
      <c r="C394" s="12">
        <v>0</v>
      </c>
    </row>
    <row r="395" s="1" customFormat="1" customHeight="1" spans="1:3">
      <c r="A395" s="130">
        <v>103040122</v>
      </c>
      <c r="B395" s="130" t="s">
        <v>468</v>
      </c>
      <c r="C395" s="12">
        <v>0</v>
      </c>
    </row>
    <row r="396" s="1" customFormat="1" customHeight="1" spans="1:3">
      <c r="A396" s="130">
        <v>103040123</v>
      </c>
      <c r="B396" s="130" t="s">
        <v>469</v>
      </c>
      <c r="C396" s="12">
        <v>0</v>
      </c>
    </row>
    <row r="397" s="1" customFormat="1" customHeight="1" spans="1:3">
      <c r="A397" s="130">
        <v>103040150</v>
      </c>
      <c r="B397" s="130" t="s">
        <v>470</v>
      </c>
      <c r="C397" s="12">
        <v>0</v>
      </c>
    </row>
    <row r="398" s="1" customFormat="1" customHeight="1" spans="1:3">
      <c r="A398" s="130">
        <v>1030402</v>
      </c>
      <c r="B398" s="133" t="s">
        <v>471</v>
      </c>
      <c r="C398" s="12">
        <f>SUM(C399:C401)</f>
        <v>0</v>
      </c>
    </row>
    <row r="399" s="1" customFormat="1" customHeight="1" spans="1:3">
      <c r="A399" s="130">
        <v>103040201</v>
      </c>
      <c r="B399" s="130" t="s">
        <v>472</v>
      </c>
      <c r="C399" s="12">
        <v>0</v>
      </c>
    </row>
    <row r="400" s="1" customFormat="1" customHeight="1" spans="1:3">
      <c r="A400" s="130">
        <v>103040202</v>
      </c>
      <c r="B400" s="130" t="s">
        <v>473</v>
      </c>
      <c r="C400" s="12">
        <v>0</v>
      </c>
    </row>
    <row r="401" s="1" customFormat="1" customHeight="1" spans="1:3">
      <c r="A401" s="130">
        <v>103040250</v>
      </c>
      <c r="B401" s="130" t="s">
        <v>474</v>
      </c>
      <c r="C401" s="12">
        <v>0</v>
      </c>
    </row>
    <row r="402" s="1" customFormat="1" customHeight="1" spans="1:3">
      <c r="A402" s="130">
        <v>1030403</v>
      </c>
      <c r="B402" s="133" t="s">
        <v>475</v>
      </c>
      <c r="C402" s="12">
        <f>SUM(C403:C404)</f>
        <v>0</v>
      </c>
    </row>
    <row r="403" s="1" customFormat="1" customHeight="1" spans="1:3">
      <c r="A403" s="130">
        <v>103040305</v>
      </c>
      <c r="B403" s="130" t="s">
        <v>476</v>
      </c>
      <c r="C403" s="12">
        <v>0</v>
      </c>
    </row>
    <row r="404" s="1" customFormat="1" customHeight="1" spans="1:3">
      <c r="A404" s="130">
        <v>103040350</v>
      </c>
      <c r="B404" s="130" t="s">
        <v>477</v>
      </c>
      <c r="C404" s="12">
        <v>0</v>
      </c>
    </row>
    <row r="405" s="1" customFormat="1" customHeight="1" spans="1:3">
      <c r="A405" s="130">
        <v>1030404</v>
      </c>
      <c r="B405" s="133" t="s">
        <v>478</v>
      </c>
      <c r="C405" s="12">
        <f>SUM(C406:C409)</f>
        <v>0</v>
      </c>
    </row>
    <row r="406" s="1" customFormat="1" customHeight="1" spans="1:3">
      <c r="A406" s="130">
        <v>103040402</v>
      </c>
      <c r="B406" s="130" t="s">
        <v>479</v>
      </c>
      <c r="C406" s="12">
        <v>0</v>
      </c>
    </row>
    <row r="407" s="1" customFormat="1" customHeight="1" spans="1:3">
      <c r="A407" s="130">
        <v>103040403</v>
      </c>
      <c r="B407" s="130" t="s">
        <v>480</v>
      </c>
      <c r="C407" s="12">
        <v>0</v>
      </c>
    </row>
    <row r="408" s="1" customFormat="1" customHeight="1" spans="1:3">
      <c r="A408" s="130">
        <v>103040404</v>
      </c>
      <c r="B408" s="130" t="s">
        <v>481</v>
      </c>
      <c r="C408" s="12">
        <v>0</v>
      </c>
    </row>
    <row r="409" s="1" customFormat="1" customHeight="1" spans="1:3">
      <c r="A409" s="130">
        <v>103040450</v>
      </c>
      <c r="B409" s="130" t="s">
        <v>482</v>
      </c>
      <c r="C409" s="12">
        <v>0</v>
      </c>
    </row>
    <row r="410" s="1" customFormat="1" customHeight="1" spans="1:3">
      <c r="A410" s="130">
        <v>1030406</v>
      </c>
      <c r="B410" s="133" t="s">
        <v>483</v>
      </c>
      <c r="C410" s="12">
        <f>C411</f>
        <v>0</v>
      </c>
    </row>
    <row r="411" s="1" customFormat="1" customHeight="1" spans="1:3">
      <c r="A411" s="130">
        <v>103040650</v>
      </c>
      <c r="B411" s="130" t="s">
        <v>484</v>
      </c>
      <c r="C411" s="12">
        <v>0</v>
      </c>
    </row>
    <row r="412" s="1" customFormat="1" customHeight="1" spans="1:3">
      <c r="A412" s="130">
        <v>1030407</v>
      </c>
      <c r="B412" s="133" t="s">
        <v>485</v>
      </c>
      <c r="C412" s="12">
        <f>SUM(C413:C414)</f>
        <v>0</v>
      </c>
    </row>
    <row r="413" s="1" customFormat="1" customHeight="1" spans="1:3">
      <c r="A413" s="130">
        <v>103040702</v>
      </c>
      <c r="B413" s="130" t="s">
        <v>486</v>
      </c>
      <c r="C413" s="12">
        <v>0</v>
      </c>
    </row>
    <row r="414" s="1" customFormat="1" customHeight="1" spans="1:3">
      <c r="A414" s="130">
        <v>103040750</v>
      </c>
      <c r="B414" s="130" t="s">
        <v>487</v>
      </c>
      <c r="C414" s="12">
        <v>0</v>
      </c>
    </row>
    <row r="415" s="1" customFormat="1" customHeight="1" spans="1:3">
      <c r="A415" s="130">
        <v>1030408</v>
      </c>
      <c r="B415" s="133" t="s">
        <v>488</v>
      </c>
      <c r="C415" s="12">
        <f>C416</f>
        <v>0</v>
      </c>
    </row>
    <row r="416" s="1" customFormat="1" customHeight="1" spans="1:3">
      <c r="A416" s="130">
        <v>103040850</v>
      </c>
      <c r="B416" s="130" t="s">
        <v>489</v>
      </c>
      <c r="C416" s="12">
        <v>0</v>
      </c>
    </row>
    <row r="417" s="1" customFormat="1" customHeight="1" spans="1:3">
      <c r="A417" s="130">
        <v>1030409</v>
      </c>
      <c r="B417" s="133" t="s">
        <v>490</v>
      </c>
      <c r="C417" s="12">
        <f>C418</f>
        <v>0</v>
      </c>
    </row>
    <row r="418" s="1" customFormat="1" customHeight="1" spans="1:3">
      <c r="A418" s="130">
        <v>103040950</v>
      </c>
      <c r="B418" s="130" t="s">
        <v>491</v>
      </c>
      <c r="C418" s="12">
        <v>0</v>
      </c>
    </row>
    <row r="419" s="1" customFormat="1" customHeight="1" spans="1:3">
      <c r="A419" s="130">
        <v>1030410</v>
      </c>
      <c r="B419" s="133" t="s">
        <v>492</v>
      </c>
      <c r="C419" s="12">
        <f>SUM(C420:C421)</f>
        <v>0</v>
      </c>
    </row>
    <row r="420" s="1" customFormat="1" customHeight="1" spans="1:3">
      <c r="A420" s="130">
        <v>103041001</v>
      </c>
      <c r="B420" s="130" t="s">
        <v>486</v>
      </c>
      <c r="C420" s="12">
        <v>0</v>
      </c>
    </row>
    <row r="421" s="1" customFormat="1" customHeight="1" spans="1:3">
      <c r="A421" s="130">
        <v>103041050</v>
      </c>
      <c r="B421" s="130" t="s">
        <v>493</v>
      </c>
      <c r="C421" s="12">
        <v>0</v>
      </c>
    </row>
    <row r="422" s="1" customFormat="1" customHeight="1" spans="1:3">
      <c r="A422" s="130">
        <v>1030413</v>
      </c>
      <c r="B422" s="133" t="s">
        <v>494</v>
      </c>
      <c r="C422" s="12">
        <f>SUM(C423:C424)</f>
        <v>0</v>
      </c>
    </row>
    <row r="423" s="1" customFormat="1" customHeight="1" spans="1:3">
      <c r="A423" s="130">
        <v>103041303</v>
      </c>
      <c r="B423" s="130" t="s">
        <v>495</v>
      </c>
      <c r="C423" s="12">
        <v>0</v>
      </c>
    </row>
    <row r="424" s="1" customFormat="1" customHeight="1" spans="1:3">
      <c r="A424" s="130">
        <v>103041350</v>
      </c>
      <c r="B424" s="130" t="s">
        <v>496</v>
      </c>
      <c r="C424" s="12">
        <v>0</v>
      </c>
    </row>
    <row r="425" s="1" customFormat="1" customHeight="1" spans="1:3">
      <c r="A425" s="130">
        <v>1030414</v>
      </c>
      <c r="B425" s="133" t="s">
        <v>497</v>
      </c>
      <c r="C425" s="12">
        <f>SUM(C426:C427)</f>
        <v>0</v>
      </c>
    </row>
    <row r="426" s="1" customFormat="1" customHeight="1" spans="1:3">
      <c r="A426" s="130">
        <v>103041403</v>
      </c>
      <c r="B426" s="130" t="s">
        <v>498</v>
      </c>
      <c r="C426" s="12">
        <v>0</v>
      </c>
    </row>
    <row r="427" s="1" customFormat="1" customHeight="1" spans="1:3">
      <c r="A427" s="130">
        <v>103041450</v>
      </c>
      <c r="B427" s="130" t="s">
        <v>499</v>
      </c>
      <c r="C427" s="12">
        <v>0</v>
      </c>
    </row>
    <row r="428" s="1" customFormat="1" customHeight="1" spans="1:3">
      <c r="A428" s="130">
        <v>1030415</v>
      </c>
      <c r="B428" s="133" t="s">
        <v>500</v>
      </c>
      <c r="C428" s="12">
        <f>C429</f>
        <v>0</v>
      </c>
    </row>
    <row r="429" s="1" customFormat="1" customHeight="1" spans="1:3">
      <c r="A429" s="130">
        <v>103041550</v>
      </c>
      <c r="B429" s="130" t="s">
        <v>501</v>
      </c>
      <c r="C429" s="12">
        <v>0</v>
      </c>
    </row>
    <row r="430" s="1" customFormat="1" customHeight="1" spans="1:3">
      <c r="A430" s="130">
        <v>1030416</v>
      </c>
      <c r="B430" s="133" t="s">
        <v>502</v>
      </c>
      <c r="C430" s="12">
        <f>SUM(C431:C440)</f>
        <v>0</v>
      </c>
    </row>
    <row r="431" s="1" customFormat="1" customHeight="1" spans="1:3">
      <c r="A431" s="130">
        <v>103041601</v>
      </c>
      <c r="B431" s="130" t="s">
        <v>503</v>
      </c>
      <c r="C431" s="12">
        <v>0</v>
      </c>
    </row>
    <row r="432" s="1" customFormat="1" customHeight="1" spans="1:3">
      <c r="A432" s="130">
        <v>103041602</v>
      </c>
      <c r="B432" s="130" t="s">
        <v>504</v>
      </c>
      <c r="C432" s="12">
        <v>0</v>
      </c>
    </row>
    <row r="433" s="1" customFormat="1" customHeight="1" spans="1:3">
      <c r="A433" s="130">
        <v>103041603</v>
      </c>
      <c r="B433" s="130" t="s">
        <v>505</v>
      </c>
      <c r="C433" s="12">
        <v>0</v>
      </c>
    </row>
    <row r="434" s="1" customFormat="1" customHeight="1" spans="1:3">
      <c r="A434" s="130">
        <v>103041604</v>
      </c>
      <c r="B434" s="130" t="s">
        <v>506</v>
      </c>
      <c r="C434" s="12">
        <v>0</v>
      </c>
    </row>
    <row r="435" s="1" customFormat="1" customHeight="1" spans="1:3">
      <c r="A435" s="130">
        <v>103041605</v>
      </c>
      <c r="B435" s="130" t="s">
        <v>507</v>
      </c>
      <c r="C435" s="12">
        <v>0</v>
      </c>
    </row>
    <row r="436" s="1" customFormat="1" customHeight="1" spans="1:3">
      <c r="A436" s="130">
        <v>103041607</v>
      </c>
      <c r="B436" s="130" t="s">
        <v>508</v>
      </c>
      <c r="C436" s="12">
        <v>0</v>
      </c>
    </row>
    <row r="437" s="1" customFormat="1" customHeight="1" spans="1:3">
      <c r="A437" s="130">
        <v>103041608</v>
      </c>
      <c r="B437" s="130" t="s">
        <v>486</v>
      </c>
      <c r="C437" s="12">
        <v>0</v>
      </c>
    </row>
    <row r="438" s="1" customFormat="1" customHeight="1" spans="1:3">
      <c r="A438" s="130">
        <v>103041616</v>
      </c>
      <c r="B438" s="130" t="s">
        <v>509</v>
      </c>
      <c r="C438" s="12">
        <v>0</v>
      </c>
    </row>
    <row r="439" s="1" customFormat="1" customHeight="1" spans="1:3">
      <c r="A439" s="130">
        <v>103041617</v>
      </c>
      <c r="B439" s="130" t="s">
        <v>510</v>
      </c>
      <c r="C439" s="12">
        <v>0</v>
      </c>
    </row>
    <row r="440" s="1" customFormat="1" customHeight="1" spans="1:3">
      <c r="A440" s="130">
        <v>103041650</v>
      </c>
      <c r="B440" s="130" t="s">
        <v>511</v>
      </c>
      <c r="C440" s="12">
        <v>0</v>
      </c>
    </row>
    <row r="441" s="1" customFormat="1" customHeight="1" spans="1:3">
      <c r="A441" s="130">
        <v>1030417</v>
      </c>
      <c r="B441" s="133" t="s">
        <v>512</v>
      </c>
      <c r="C441" s="12">
        <f>SUM(C442:C443)</f>
        <v>0</v>
      </c>
    </row>
    <row r="442" s="1" customFormat="1" customHeight="1" spans="1:3">
      <c r="A442" s="130">
        <v>103041704</v>
      </c>
      <c r="B442" s="130" t="s">
        <v>486</v>
      </c>
      <c r="C442" s="12">
        <v>0</v>
      </c>
    </row>
    <row r="443" s="1" customFormat="1" customHeight="1" spans="1:3">
      <c r="A443" s="130">
        <v>103041750</v>
      </c>
      <c r="B443" s="130" t="s">
        <v>513</v>
      </c>
      <c r="C443" s="12">
        <v>0</v>
      </c>
    </row>
    <row r="444" s="1" customFormat="1" customHeight="1" spans="1:3">
      <c r="A444" s="130">
        <v>1030418</v>
      </c>
      <c r="B444" s="133" t="s">
        <v>514</v>
      </c>
      <c r="C444" s="12">
        <f t="shared" ref="C444:C448" si="0">C445</f>
        <v>0</v>
      </c>
    </row>
    <row r="445" s="1" customFormat="1" customHeight="1" spans="1:3">
      <c r="A445" s="130">
        <v>103041850</v>
      </c>
      <c r="B445" s="130" t="s">
        <v>515</v>
      </c>
      <c r="C445" s="12">
        <v>0</v>
      </c>
    </row>
    <row r="446" s="1" customFormat="1" customHeight="1" spans="1:3">
      <c r="A446" s="130">
        <v>1030419</v>
      </c>
      <c r="B446" s="133" t="s">
        <v>516</v>
      </c>
      <c r="C446" s="12">
        <f t="shared" si="0"/>
        <v>0</v>
      </c>
    </row>
    <row r="447" s="1" customFormat="1" customHeight="1" spans="1:3">
      <c r="A447" s="130">
        <v>103041950</v>
      </c>
      <c r="B447" s="130" t="s">
        <v>517</v>
      </c>
      <c r="C447" s="12">
        <v>0</v>
      </c>
    </row>
    <row r="448" s="1" customFormat="1" customHeight="1" spans="1:3">
      <c r="A448" s="130">
        <v>1030420</v>
      </c>
      <c r="B448" s="133" t="s">
        <v>518</v>
      </c>
      <c r="C448" s="12">
        <f t="shared" si="0"/>
        <v>0</v>
      </c>
    </row>
    <row r="449" s="1" customFormat="1" customHeight="1" spans="1:3">
      <c r="A449" s="130">
        <v>103042050</v>
      </c>
      <c r="B449" s="130" t="s">
        <v>519</v>
      </c>
      <c r="C449" s="12">
        <v>0</v>
      </c>
    </row>
    <row r="450" s="1" customFormat="1" customHeight="1" spans="1:3">
      <c r="A450" s="130">
        <v>1030422</v>
      </c>
      <c r="B450" s="133" t="s">
        <v>520</v>
      </c>
      <c r="C450" s="12">
        <f>C451</f>
        <v>0</v>
      </c>
    </row>
    <row r="451" s="1" customFormat="1" customHeight="1" spans="1:3">
      <c r="A451" s="130">
        <v>103042250</v>
      </c>
      <c r="B451" s="130" t="s">
        <v>521</v>
      </c>
      <c r="C451" s="12">
        <v>0</v>
      </c>
    </row>
    <row r="452" s="1" customFormat="1" customHeight="1" spans="1:3">
      <c r="A452" s="130">
        <v>1030423</v>
      </c>
      <c r="B452" s="133" t="s">
        <v>522</v>
      </c>
      <c r="C452" s="12">
        <f>C453</f>
        <v>0</v>
      </c>
    </row>
    <row r="453" s="1" customFormat="1" customHeight="1" spans="1:3">
      <c r="A453" s="130">
        <v>103042350</v>
      </c>
      <c r="B453" s="130" t="s">
        <v>523</v>
      </c>
      <c r="C453" s="12">
        <v>0</v>
      </c>
    </row>
    <row r="454" s="1" customFormat="1" customHeight="1" spans="1:3">
      <c r="A454" s="130">
        <v>1030424</v>
      </c>
      <c r="B454" s="133" t="s">
        <v>524</v>
      </c>
      <c r="C454" s="12">
        <f>SUM(C455:C456)</f>
        <v>271</v>
      </c>
    </row>
    <row r="455" s="1" customFormat="1" customHeight="1" spans="1:3">
      <c r="A455" s="130">
        <v>103042401</v>
      </c>
      <c r="B455" s="130" t="s">
        <v>525</v>
      </c>
      <c r="C455" s="12">
        <v>271</v>
      </c>
    </row>
    <row r="456" s="1" customFormat="1" customHeight="1" spans="1:3">
      <c r="A456" s="130">
        <v>103042450</v>
      </c>
      <c r="B456" s="130" t="s">
        <v>526</v>
      </c>
      <c r="C456" s="12">
        <v>0</v>
      </c>
    </row>
    <row r="457" s="1" customFormat="1" customHeight="1" spans="1:3">
      <c r="A457" s="130">
        <v>1030425</v>
      </c>
      <c r="B457" s="133" t="s">
        <v>527</v>
      </c>
      <c r="C457" s="12">
        <f>SUM(C458:C461)</f>
        <v>0</v>
      </c>
    </row>
    <row r="458" s="1" customFormat="1" customHeight="1" spans="1:3">
      <c r="A458" s="130">
        <v>103042502</v>
      </c>
      <c r="B458" s="130" t="s">
        <v>528</v>
      </c>
      <c r="C458" s="12">
        <v>0</v>
      </c>
    </row>
    <row r="459" s="1" customFormat="1" customHeight="1" spans="1:3">
      <c r="A459" s="130">
        <v>103042507</v>
      </c>
      <c r="B459" s="130" t="s">
        <v>529</v>
      </c>
      <c r="C459" s="12">
        <v>0</v>
      </c>
    </row>
    <row r="460" s="1" customFormat="1" customHeight="1" spans="1:3">
      <c r="A460" s="130">
        <v>103042508</v>
      </c>
      <c r="B460" s="130" t="s">
        <v>530</v>
      </c>
      <c r="C460" s="12">
        <v>0</v>
      </c>
    </row>
    <row r="461" s="1" customFormat="1" customHeight="1" spans="1:3">
      <c r="A461" s="130">
        <v>103042550</v>
      </c>
      <c r="B461" s="130" t="s">
        <v>531</v>
      </c>
      <c r="C461" s="12">
        <v>0</v>
      </c>
    </row>
    <row r="462" s="1" customFormat="1" customHeight="1" spans="1:3">
      <c r="A462" s="130">
        <v>1030426</v>
      </c>
      <c r="B462" s="133" t="s">
        <v>532</v>
      </c>
      <c r="C462" s="12">
        <f>C463</f>
        <v>0</v>
      </c>
    </row>
    <row r="463" s="1" customFormat="1" customHeight="1" spans="1:3">
      <c r="A463" s="130">
        <v>103042650</v>
      </c>
      <c r="B463" s="130" t="s">
        <v>533</v>
      </c>
      <c r="C463" s="12">
        <v>0</v>
      </c>
    </row>
    <row r="464" s="1" customFormat="1" customHeight="1" spans="1:3">
      <c r="A464" s="130">
        <v>1030427</v>
      </c>
      <c r="B464" s="133" t="s">
        <v>534</v>
      </c>
      <c r="C464" s="12">
        <f>SUM(C465:C468)</f>
        <v>0</v>
      </c>
    </row>
    <row r="465" s="1" customFormat="1" customHeight="1" spans="1:3">
      <c r="A465" s="130">
        <v>103042707</v>
      </c>
      <c r="B465" s="130" t="s">
        <v>535</v>
      </c>
      <c r="C465" s="12">
        <v>0</v>
      </c>
    </row>
    <row r="466" s="1" customFormat="1" customHeight="1" spans="1:3">
      <c r="A466" s="130">
        <v>103042750</v>
      </c>
      <c r="B466" s="130" t="s">
        <v>536</v>
      </c>
      <c r="C466" s="12">
        <v>0</v>
      </c>
    </row>
    <row r="467" s="1" customFormat="1" customHeight="1" spans="1:3">
      <c r="A467" s="130">
        <v>103042751</v>
      </c>
      <c r="B467" s="130" t="s">
        <v>537</v>
      </c>
      <c r="C467" s="12">
        <v>0</v>
      </c>
    </row>
    <row r="468" s="1" customFormat="1" customHeight="1" spans="1:3">
      <c r="A468" s="130">
        <v>103042752</v>
      </c>
      <c r="B468" s="130" t="s">
        <v>538</v>
      </c>
      <c r="C468" s="12">
        <v>0</v>
      </c>
    </row>
    <row r="469" s="1" customFormat="1" customHeight="1" spans="1:3">
      <c r="A469" s="130">
        <v>1030428</v>
      </c>
      <c r="B469" s="133" t="s">
        <v>497</v>
      </c>
      <c r="C469" s="12">
        <f>C470</f>
        <v>0</v>
      </c>
    </row>
    <row r="470" s="1" customFormat="1" customHeight="1" spans="1:3">
      <c r="A470" s="130">
        <v>103042850</v>
      </c>
      <c r="B470" s="130" t="s">
        <v>539</v>
      </c>
      <c r="C470" s="12">
        <v>0</v>
      </c>
    </row>
    <row r="471" s="1" customFormat="1" customHeight="1" spans="1:3">
      <c r="A471" s="130">
        <v>1030429</v>
      </c>
      <c r="B471" s="133" t="s">
        <v>540</v>
      </c>
      <c r="C471" s="12">
        <f>SUM(C472:C474)</f>
        <v>0</v>
      </c>
    </row>
    <row r="472" s="1" customFormat="1" customHeight="1" spans="1:3">
      <c r="A472" s="130">
        <v>103042907</v>
      </c>
      <c r="B472" s="130" t="s">
        <v>541</v>
      </c>
      <c r="C472" s="12">
        <v>0</v>
      </c>
    </row>
    <row r="473" s="1" customFormat="1" customHeight="1" spans="1:3">
      <c r="A473" s="130">
        <v>103042908</v>
      </c>
      <c r="B473" s="130" t="s">
        <v>542</v>
      </c>
      <c r="C473" s="12">
        <v>0</v>
      </c>
    </row>
    <row r="474" s="1" customFormat="1" customHeight="1" spans="1:3">
      <c r="A474" s="130">
        <v>103042950</v>
      </c>
      <c r="B474" s="130" t="s">
        <v>543</v>
      </c>
      <c r="C474" s="12">
        <v>0</v>
      </c>
    </row>
    <row r="475" s="1" customFormat="1" customHeight="1" spans="1:3">
      <c r="A475" s="130">
        <v>1030430</v>
      </c>
      <c r="B475" s="133" t="s">
        <v>544</v>
      </c>
      <c r="C475" s="12">
        <f>C476</f>
        <v>0</v>
      </c>
    </row>
    <row r="476" s="1" customFormat="1" customHeight="1" spans="1:3">
      <c r="A476" s="130">
        <v>103043050</v>
      </c>
      <c r="B476" s="130" t="s">
        <v>545</v>
      </c>
      <c r="C476" s="12">
        <v>0</v>
      </c>
    </row>
    <row r="477" s="1" customFormat="1" customHeight="1" spans="1:3">
      <c r="A477" s="130">
        <v>1030431</v>
      </c>
      <c r="B477" s="133" t="s">
        <v>546</v>
      </c>
      <c r="C477" s="12">
        <f>SUM(C478:C479)</f>
        <v>0</v>
      </c>
    </row>
    <row r="478" s="1" customFormat="1" customHeight="1" spans="1:3">
      <c r="A478" s="130">
        <v>103043101</v>
      </c>
      <c r="B478" s="130" t="s">
        <v>547</v>
      </c>
      <c r="C478" s="12">
        <v>0</v>
      </c>
    </row>
    <row r="479" s="1" customFormat="1" customHeight="1" spans="1:3">
      <c r="A479" s="130">
        <v>103043150</v>
      </c>
      <c r="B479" s="130" t="s">
        <v>548</v>
      </c>
      <c r="C479" s="12">
        <v>0</v>
      </c>
    </row>
    <row r="480" s="1" customFormat="1" customHeight="1" spans="1:3">
      <c r="A480" s="130">
        <v>1030432</v>
      </c>
      <c r="B480" s="133" t="s">
        <v>549</v>
      </c>
      <c r="C480" s="12">
        <f>SUM(C481:C485)</f>
        <v>0</v>
      </c>
    </row>
    <row r="481" s="1" customFormat="1" customHeight="1" spans="1:3">
      <c r="A481" s="130">
        <v>103043204</v>
      </c>
      <c r="B481" s="130" t="s">
        <v>550</v>
      </c>
      <c r="C481" s="12">
        <v>0</v>
      </c>
    </row>
    <row r="482" s="1" customFormat="1" customHeight="1" spans="1:3">
      <c r="A482" s="130">
        <v>103043205</v>
      </c>
      <c r="B482" s="130" t="s">
        <v>551</v>
      </c>
      <c r="C482" s="12">
        <v>0</v>
      </c>
    </row>
    <row r="483" s="1" customFormat="1" customHeight="1" spans="1:3">
      <c r="A483" s="130">
        <v>103043208</v>
      </c>
      <c r="B483" s="130" t="s">
        <v>552</v>
      </c>
      <c r="C483" s="12">
        <v>0</v>
      </c>
    </row>
    <row r="484" s="1" customFormat="1" customHeight="1" spans="1:3">
      <c r="A484" s="130">
        <v>103043211</v>
      </c>
      <c r="B484" s="130" t="s">
        <v>553</v>
      </c>
      <c r="C484" s="12">
        <v>0</v>
      </c>
    </row>
    <row r="485" s="1" customFormat="1" customHeight="1" spans="1:3">
      <c r="A485" s="130">
        <v>103043250</v>
      </c>
      <c r="B485" s="130" t="s">
        <v>554</v>
      </c>
      <c r="C485" s="12">
        <v>0</v>
      </c>
    </row>
    <row r="486" s="1" customFormat="1" customHeight="1" spans="1:3">
      <c r="A486" s="130">
        <v>1030433</v>
      </c>
      <c r="B486" s="133" t="s">
        <v>555</v>
      </c>
      <c r="C486" s="12">
        <f>SUM(C487:C491)</f>
        <v>6</v>
      </c>
    </row>
    <row r="487" s="1" customFormat="1" customHeight="1" spans="1:3">
      <c r="A487" s="130">
        <v>103043306</v>
      </c>
      <c r="B487" s="130" t="s">
        <v>556</v>
      </c>
      <c r="C487" s="12">
        <v>0</v>
      </c>
    </row>
    <row r="488" s="1" customFormat="1" customHeight="1" spans="1:3">
      <c r="A488" s="130">
        <v>103043310</v>
      </c>
      <c r="B488" s="130" t="s">
        <v>486</v>
      </c>
      <c r="C488" s="12">
        <v>0</v>
      </c>
    </row>
    <row r="489" s="1" customFormat="1" customHeight="1" spans="1:3">
      <c r="A489" s="130">
        <v>103043311</v>
      </c>
      <c r="B489" s="130" t="s">
        <v>557</v>
      </c>
      <c r="C489" s="12">
        <v>0</v>
      </c>
    </row>
    <row r="490" s="1" customFormat="1" customHeight="1" spans="1:3">
      <c r="A490" s="130">
        <v>103043313</v>
      </c>
      <c r="B490" s="130" t="s">
        <v>558</v>
      </c>
      <c r="C490" s="12">
        <v>6</v>
      </c>
    </row>
    <row r="491" s="1" customFormat="1" customHeight="1" spans="1:3">
      <c r="A491" s="130">
        <v>103043350</v>
      </c>
      <c r="B491" s="130" t="s">
        <v>559</v>
      </c>
      <c r="C491" s="12">
        <v>0</v>
      </c>
    </row>
    <row r="492" s="1" customFormat="1" customHeight="1" spans="1:3">
      <c r="A492" s="130">
        <v>1030434</v>
      </c>
      <c r="B492" s="133" t="s">
        <v>560</v>
      </c>
      <c r="C492" s="12">
        <f>SUM(C493:C497)</f>
        <v>0</v>
      </c>
    </row>
    <row r="493" s="1" customFormat="1" customHeight="1" spans="1:3">
      <c r="A493" s="130">
        <v>103043401</v>
      </c>
      <c r="B493" s="130" t="s">
        <v>561</v>
      </c>
      <c r="C493" s="12">
        <v>0</v>
      </c>
    </row>
    <row r="494" s="1" customFormat="1" customHeight="1" spans="1:3">
      <c r="A494" s="130">
        <v>103043402</v>
      </c>
      <c r="B494" s="130" t="s">
        <v>562</v>
      </c>
      <c r="C494" s="12">
        <v>0</v>
      </c>
    </row>
    <row r="495" s="1" customFormat="1" customHeight="1" spans="1:3">
      <c r="A495" s="130">
        <v>103043403</v>
      </c>
      <c r="B495" s="130" t="s">
        <v>563</v>
      </c>
      <c r="C495" s="12">
        <v>0</v>
      </c>
    </row>
    <row r="496" s="1" customFormat="1" customHeight="1" spans="1:3">
      <c r="A496" s="130">
        <v>103043404</v>
      </c>
      <c r="B496" s="130" t="s">
        <v>564</v>
      </c>
      <c r="C496" s="12">
        <v>0</v>
      </c>
    </row>
    <row r="497" s="1" customFormat="1" customHeight="1" spans="1:3">
      <c r="A497" s="130">
        <v>103043450</v>
      </c>
      <c r="B497" s="130" t="s">
        <v>565</v>
      </c>
      <c r="C497" s="12">
        <v>0</v>
      </c>
    </row>
    <row r="498" s="1" customFormat="1" customHeight="1" spans="1:3">
      <c r="A498" s="130">
        <v>1030435</v>
      </c>
      <c r="B498" s="133" t="s">
        <v>566</v>
      </c>
      <c r="C498" s="12">
        <f>SUM(C499:C500)</f>
        <v>0</v>
      </c>
    </row>
    <row r="499" s="1" customFormat="1" customHeight="1" spans="1:3">
      <c r="A499" s="130">
        <v>103043506</v>
      </c>
      <c r="B499" s="130" t="s">
        <v>486</v>
      </c>
      <c r="C499" s="12">
        <v>0</v>
      </c>
    </row>
    <row r="500" s="1" customFormat="1" customHeight="1" spans="1:3">
      <c r="A500" s="130">
        <v>103043550</v>
      </c>
      <c r="B500" s="130" t="s">
        <v>567</v>
      </c>
      <c r="C500" s="12">
        <v>0</v>
      </c>
    </row>
    <row r="501" s="1" customFormat="1" customHeight="1" spans="1:3">
      <c r="A501" s="130">
        <v>1030436</v>
      </c>
      <c r="B501" s="133" t="s">
        <v>568</v>
      </c>
      <c r="C501" s="12">
        <f>SUM(C502:C503)</f>
        <v>0</v>
      </c>
    </row>
    <row r="502" s="1" customFormat="1" customHeight="1" spans="1:3">
      <c r="A502" s="130">
        <v>103043604</v>
      </c>
      <c r="B502" s="130" t="s">
        <v>569</v>
      </c>
      <c r="C502" s="12">
        <v>0</v>
      </c>
    </row>
    <row r="503" s="1" customFormat="1" customHeight="1" spans="1:3">
      <c r="A503" s="130">
        <v>103043650</v>
      </c>
      <c r="B503" s="130" t="s">
        <v>570</v>
      </c>
      <c r="C503" s="12">
        <v>0</v>
      </c>
    </row>
    <row r="504" s="1" customFormat="1" customHeight="1" spans="1:3">
      <c r="A504" s="130">
        <v>1030437</v>
      </c>
      <c r="B504" s="133" t="s">
        <v>571</v>
      </c>
      <c r="C504" s="12">
        <f>SUM(C505:C506)</f>
        <v>0</v>
      </c>
    </row>
    <row r="505" s="1" customFormat="1" customHeight="1" spans="1:3">
      <c r="A505" s="130">
        <v>103043701</v>
      </c>
      <c r="B505" s="130" t="s">
        <v>572</v>
      </c>
      <c r="C505" s="12">
        <v>0</v>
      </c>
    </row>
    <row r="506" s="1" customFormat="1" customHeight="1" spans="1:3">
      <c r="A506" s="130">
        <v>103043750</v>
      </c>
      <c r="B506" s="130" t="s">
        <v>573</v>
      </c>
      <c r="C506" s="12">
        <v>0</v>
      </c>
    </row>
    <row r="507" s="1" customFormat="1" customHeight="1" spans="1:3">
      <c r="A507" s="130">
        <v>1030438</v>
      </c>
      <c r="B507" s="133" t="s">
        <v>574</v>
      </c>
      <c r="C507" s="12">
        <f>C508</f>
        <v>0</v>
      </c>
    </row>
    <row r="508" s="1" customFormat="1" customHeight="1" spans="1:3">
      <c r="A508" s="130">
        <v>103043850</v>
      </c>
      <c r="B508" s="130" t="s">
        <v>575</v>
      </c>
      <c r="C508" s="12">
        <v>0</v>
      </c>
    </row>
    <row r="509" s="1" customFormat="1" customHeight="1" spans="1:3">
      <c r="A509" s="130">
        <v>1030440</v>
      </c>
      <c r="B509" s="133" t="s">
        <v>576</v>
      </c>
      <c r="C509" s="12">
        <f>SUM(C510:C511)</f>
        <v>0</v>
      </c>
    </row>
    <row r="510" s="1" customFormat="1" customHeight="1" spans="1:3">
      <c r="A510" s="130">
        <v>103044001</v>
      </c>
      <c r="B510" s="130" t="s">
        <v>486</v>
      </c>
      <c r="C510" s="12">
        <v>0</v>
      </c>
    </row>
    <row r="511" s="1" customFormat="1" customHeight="1" spans="1:3">
      <c r="A511" s="130">
        <v>103044050</v>
      </c>
      <c r="B511" s="130" t="s">
        <v>577</v>
      </c>
      <c r="C511" s="12">
        <v>0</v>
      </c>
    </row>
    <row r="512" s="1" customFormat="1" customHeight="1" spans="1:3">
      <c r="A512" s="130">
        <v>1030442</v>
      </c>
      <c r="B512" s="133" t="s">
        <v>578</v>
      </c>
      <c r="C512" s="12">
        <f>SUM(C513:C518)</f>
        <v>0</v>
      </c>
    </row>
    <row r="513" s="1" customFormat="1" customHeight="1" spans="1:3">
      <c r="A513" s="130">
        <v>103044203</v>
      </c>
      <c r="B513" s="130" t="s">
        <v>486</v>
      </c>
      <c r="C513" s="12">
        <v>0</v>
      </c>
    </row>
    <row r="514" s="1" customFormat="1" customHeight="1" spans="1:3">
      <c r="A514" s="130">
        <v>103044208</v>
      </c>
      <c r="B514" s="130" t="s">
        <v>579</v>
      </c>
      <c r="C514" s="12">
        <v>0</v>
      </c>
    </row>
    <row r="515" s="1" customFormat="1" customHeight="1" spans="1:3">
      <c r="A515" s="130">
        <v>103044209</v>
      </c>
      <c r="B515" s="130" t="s">
        <v>580</v>
      </c>
      <c r="C515" s="12">
        <v>0</v>
      </c>
    </row>
    <row r="516" s="1" customFormat="1" customHeight="1" spans="1:3">
      <c r="A516" s="130">
        <v>103044220</v>
      </c>
      <c r="B516" s="130" t="s">
        <v>581</v>
      </c>
      <c r="C516" s="12">
        <v>0</v>
      </c>
    </row>
    <row r="517" s="1" customFormat="1" customHeight="1" spans="1:3">
      <c r="A517" s="130">
        <v>103044221</v>
      </c>
      <c r="B517" s="130" t="s">
        <v>582</v>
      </c>
      <c r="C517" s="12">
        <v>0</v>
      </c>
    </row>
    <row r="518" s="1" customFormat="1" customHeight="1" spans="1:3">
      <c r="A518" s="130">
        <v>103044250</v>
      </c>
      <c r="B518" s="130" t="s">
        <v>583</v>
      </c>
      <c r="C518" s="12">
        <v>0</v>
      </c>
    </row>
    <row r="519" s="1" customFormat="1" customHeight="1" spans="1:3">
      <c r="A519" s="130">
        <v>1030443</v>
      </c>
      <c r="B519" s="133" t="s">
        <v>584</v>
      </c>
      <c r="C519" s="12">
        <f>SUM(C520:C523)</f>
        <v>0</v>
      </c>
    </row>
    <row r="520" s="1" customFormat="1" customHeight="1" spans="1:3">
      <c r="A520" s="130">
        <v>103044306</v>
      </c>
      <c r="B520" s="130" t="s">
        <v>486</v>
      </c>
      <c r="C520" s="12">
        <v>0</v>
      </c>
    </row>
    <row r="521" s="1" customFormat="1" customHeight="1" spans="1:3">
      <c r="A521" s="130">
        <v>103044307</v>
      </c>
      <c r="B521" s="130" t="s">
        <v>585</v>
      </c>
      <c r="C521" s="12">
        <v>0</v>
      </c>
    </row>
    <row r="522" s="1" customFormat="1" customHeight="1" spans="1:3">
      <c r="A522" s="130">
        <v>103044308</v>
      </c>
      <c r="B522" s="130" t="s">
        <v>586</v>
      </c>
      <c r="C522" s="12">
        <v>0</v>
      </c>
    </row>
    <row r="523" s="1" customFormat="1" customHeight="1" spans="1:3">
      <c r="A523" s="130">
        <v>103044350</v>
      </c>
      <c r="B523" s="130" t="s">
        <v>587</v>
      </c>
      <c r="C523" s="12">
        <v>0</v>
      </c>
    </row>
    <row r="524" s="1" customFormat="1" customHeight="1" spans="1:3">
      <c r="A524" s="130">
        <v>1030444</v>
      </c>
      <c r="B524" s="133" t="s">
        <v>588</v>
      </c>
      <c r="C524" s="12">
        <f>SUM(C525:C531)</f>
        <v>0</v>
      </c>
    </row>
    <row r="525" s="1" customFormat="1" customHeight="1" spans="1:3">
      <c r="A525" s="130">
        <v>103044414</v>
      </c>
      <c r="B525" s="130" t="s">
        <v>589</v>
      </c>
      <c r="C525" s="12">
        <v>0</v>
      </c>
    </row>
    <row r="526" s="1" customFormat="1" customHeight="1" spans="1:3">
      <c r="A526" s="130">
        <v>103044416</v>
      </c>
      <c r="B526" s="130" t="s">
        <v>590</v>
      </c>
      <c r="C526" s="12">
        <v>0</v>
      </c>
    </row>
    <row r="527" s="1" customFormat="1" customHeight="1" spans="1:3">
      <c r="A527" s="130">
        <v>103044433</v>
      </c>
      <c r="B527" s="130" t="s">
        <v>591</v>
      </c>
      <c r="C527" s="12">
        <v>0</v>
      </c>
    </row>
    <row r="528" s="1" customFormat="1" customHeight="1" spans="1:3">
      <c r="A528" s="130">
        <v>103044434</v>
      </c>
      <c r="B528" s="130" t="s">
        <v>592</v>
      </c>
      <c r="C528" s="12">
        <v>0</v>
      </c>
    </row>
    <row r="529" s="1" customFormat="1" customHeight="1" spans="1:3">
      <c r="A529" s="130">
        <v>103044435</v>
      </c>
      <c r="B529" s="130" t="s">
        <v>593</v>
      </c>
      <c r="C529" s="12">
        <v>0</v>
      </c>
    </row>
    <row r="530" s="1" customFormat="1" customHeight="1" spans="1:3">
      <c r="A530" s="130">
        <v>103044436</v>
      </c>
      <c r="B530" s="130" t="s">
        <v>594</v>
      </c>
      <c r="C530" s="12">
        <v>0</v>
      </c>
    </row>
    <row r="531" s="1" customFormat="1" customHeight="1" spans="1:3">
      <c r="A531" s="130">
        <v>103044450</v>
      </c>
      <c r="B531" s="130" t="s">
        <v>595</v>
      </c>
      <c r="C531" s="12">
        <v>0</v>
      </c>
    </row>
    <row r="532" s="1" customFormat="1" customHeight="1" spans="1:3">
      <c r="A532" s="130">
        <v>1030445</v>
      </c>
      <c r="B532" s="133" t="s">
        <v>596</v>
      </c>
      <c r="C532" s="12">
        <f>C533</f>
        <v>0</v>
      </c>
    </row>
    <row r="533" s="1" customFormat="1" customHeight="1" spans="1:3">
      <c r="A533" s="130">
        <v>103044550</v>
      </c>
      <c r="B533" s="130" t="s">
        <v>597</v>
      </c>
      <c r="C533" s="12">
        <v>0</v>
      </c>
    </row>
    <row r="534" s="1" customFormat="1" customHeight="1" spans="1:3">
      <c r="A534" s="130">
        <v>1030446</v>
      </c>
      <c r="B534" s="133" t="s">
        <v>598</v>
      </c>
      <c r="C534" s="12">
        <f>SUM(C535:C537)</f>
        <v>1225</v>
      </c>
    </row>
    <row r="535" s="1" customFormat="1" customHeight="1" spans="1:3">
      <c r="A535" s="130">
        <v>103044608</v>
      </c>
      <c r="B535" s="130" t="s">
        <v>486</v>
      </c>
      <c r="C535" s="12">
        <v>0</v>
      </c>
    </row>
    <row r="536" s="1" customFormat="1" customHeight="1" spans="1:3">
      <c r="A536" s="130">
        <v>103044609</v>
      </c>
      <c r="B536" s="130" t="s">
        <v>599</v>
      </c>
      <c r="C536" s="12">
        <v>1225</v>
      </c>
    </row>
    <row r="537" s="1" customFormat="1" customHeight="1" spans="1:3">
      <c r="A537" s="130">
        <v>103044650</v>
      </c>
      <c r="B537" s="130" t="s">
        <v>600</v>
      </c>
      <c r="C537" s="12">
        <v>0</v>
      </c>
    </row>
    <row r="538" s="1" customFormat="1" customHeight="1" spans="1:3">
      <c r="A538" s="130">
        <v>1030447</v>
      </c>
      <c r="B538" s="133" t="s">
        <v>601</v>
      </c>
      <c r="C538" s="12">
        <f>SUM(C539:C546)</f>
        <v>0</v>
      </c>
    </row>
    <row r="539" s="1" customFormat="1" customHeight="1" spans="1:3">
      <c r="A539" s="130">
        <v>103044709</v>
      </c>
      <c r="B539" s="130" t="s">
        <v>602</v>
      </c>
      <c r="C539" s="12">
        <v>0</v>
      </c>
    </row>
    <row r="540" s="1" customFormat="1" customHeight="1" spans="1:3">
      <c r="A540" s="130">
        <v>103044712</v>
      </c>
      <c r="B540" s="130" t="s">
        <v>603</v>
      </c>
      <c r="C540" s="12">
        <v>0</v>
      </c>
    </row>
    <row r="541" s="1" customFormat="1" customHeight="1" spans="1:3">
      <c r="A541" s="130">
        <v>103044713</v>
      </c>
      <c r="B541" s="130" t="s">
        <v>486</v>
      </c>
      <c r="C541" s="12">
        <v>0</v>
      </c>
    </row>
    <row r="542" s="1" customFormat="1" customHeight="1" spans="1:3">
      <c r="A542" s="130">
        <v>103044715</v>
      </c>
      <c r="B542" s="130" t="s">
        <v>604</v>
      </c>
      <c r="C542" s="12">
        <v>0</v>
      </c>
    </row>
    <row r="543" s="1" customFormat="1" customHeight="1" spans="1:3">
      <c r="A543" s="130">
        <v>103044730</v>
      </c>
      <c r="B543" s="130" t="s">
        <v>605</v>
      </c>
      <c r="C543" s="12">
        <v>0</v>
      </c>
    </row>
    <row r="544" s="1" customFormat="1" customHeight="1" spans="1:3">
      <c r="A544" s="130">
        <v>103044731</v>
      </c>
      <c r="B544" s="130" t="s">
        <v>606</v>
      </c>
      <c r="C544" s="12">
        <v>0</v>
      </c>
    </row>
    <row r="545" s="1" customFormat="1" customHeight="1" spans="1:3">
      <c r="A545" s="130">
        <v>103044732</v>
      </c>
      <c r="B545" s="130" t="s">
        <v>607</v>
      </c>
      <c r="C545" s="12">
        <v>0</v>
      </c>
    </row>
    <row r="546" s="1" customFormat="1" customHeight="1" spans="1:3">
      <c r="A546" s="130">
        <v>103044750</v>
      </c>
      <c r="B546" s="130" t="s">
        <v>608</v>
      </c>
      <c r="C546" s="12">
        <v>0</v>
      </c>
    </row>
    <row r="547" s="1" customFormat="1" customHeight="1" spans="1:3">
      <c r="A547" s="130">
        <v>1030448</v>
      </c>
      <c r="B547" s="133" t="s">
        <v>609</v>
      </c>
      <c r="C547" s="12">
        <f>SUM(C548:C550)</f>
        <v>0</v>
      </c>
    </row>
    <row r="548" s="1" customFormat="1" customHeight="1" spans="1:3">
      <c r="A548" s="130">
        <v>103044801</v>
      </c>
      <c r="B548" s="130" t="s">
        <v>610</v>
      </c>
      <c r="C548" s="12">
        <v>0</v>
      </c>
    </row>
    <row r="549" s="1" customFormat="1" customHeight="1" spans="1:3">
      <c r="A549" s="130">
        <v>103044802</v>
      </c>
      <c r="B549" s="130" t="s">
        <v>611</v>
      </c>
      <c r="C549" s="12">
        <v>0</v>
      </c>
    </row>
    <row r="550" s="1" customFormat="1" customHeight="1" spans="1:3">
      <c r="A550" s="130">
        <v>103044850</v>
      </c>
      <c r="B550" s="130" t="s">
        <v>612</v>
      </c>
      <c r="C550" s="12">
        <v>0</v>
      </c>
    </row>
    <row r="551" s="1" customFormat="1" customHeight="1" spans="1:3">
      <c r="A551" s="130">
        <v>1030449</v>
      </c>
      <c r="B551" s="133" t="s">
        <v>613</v>
      </c>
      <c r="C551" s="12">
        <f>SUM(C552:C554)</f>
        <v>0</v>
      </c>
    </row>
    <row r="552" s="1" customFormat="1" customHeight="1" spans="1:3">
      <c r="A552" s="130">
        <v>103044907</v>
      </c>
      <c r="B552" s="130" t="s">
        <v>529</v>
      </c>
      <c r="C552" s="12">
        <v>0</v>
      </c>
    </row>
    <row r="553" s="1" customFormat="1" customHeight="1" spans="1:3">
      <c r="A553" s="130">
        <v>103044908</v>
      </c>
      <c r="B553" s="130" t="s">
        <v>614</v>
      </c>
      <c r="C553" s="12">
        <v>0</v>
      </c>
    </row>
    <row r="554" s="1" customFormat="1" customHeight="1" spans="1:3">
      <c r="A554" s="130">
        <v>103044950</v>
      </c>
      <c r="B554" s="130" t="s">
        <v>615</v>
      </c>
      <c r="C554" s="12">
        <v>0</v>
      </c>
    </row>
    <row r="555" s="1" customFormat="1" customHeight="1" spans="1:3">
      <c r="A555" s="130">
        <v>1030450</v>
      </c>
      <c r="B555" s="133" t="s">
        <v>616</v>
      </c>
      <c r="C555" s="12">
        <f>SUM(C556:C558)</f>
        <v>0</v>
      </c>
    </row>
    <row r="556" s="1" customFormat="1" customHeight="1" spans="1:3">
      <c r="A556" s="130">
        <v>103045002</v>
      </c>
      <c r="B556" s="130" t="s">
        <v>617</v>
      </c>
      <c r="C556" s="12">
        <v>0</v>
      </c>
    </row>
    <row r="557" s="1" customFormat="1" customHeight="1" spans="1:3">
      <c r="A557" s="130">
        <v>103045004</v>
      </c>
      <c r="B557" s="130" t="s">
        <v>618</v>
      </c>
      <c r="C557" s="12">
        <v>0</v>
      </c>
    </row>
    <row r="558" s="1" customFormat="1" customHeight="1" spans="1:3">
      <c r="A558" s="130">
        <v>103045050</v>
      </c>
      <c r="B558" s="130" t="s">
        <v>619</v>
      </c>
      <c r="C558" s="12">
        <v>0</v>
      </c>
    </row>
    <row r="559" s="1" customFormat="1" customHeight="1" spans="1:3">
      <c r="A559" s="130">
        <v>1030451</v>
      </c>
      <c r="B559" s="133" t="s">
        <v>620</v>
      </c>
      <c r="C559" s="12">
        <f>SUM(C560:C563)</f>
        <v>0</v>
      </c>
    </row>
    <row r="560" s="1" customFormat="1" customHeight="1" spans="1:3">
      <c r="A560" s="130">
        <v>103045101</v>
      </c>
      <c r="B560" s="130" t="s">
        <v>621</v>
      </c>
      <c r="C560" s="12">
        <v>0</v>
      </c>
    </row>
    <row r="561" s="1" customFormat="1" customHeight="1" spans="1:3">
      <c r="A561" s="130">
        <v>103045102</v>
      </c>
      <c r="B561" s="130" t="s">
        <v>622</v>
      </c>
      <c r="C561" s="12">
        <v>0</v>
      </c>
    </row>
    <row r="562" s="1" customFormat="1" customHeight="1" spans="1:3">
      <c r="A562" s="130">
        <v>103045103</v>
      </c>
      <c r="B562" s="130" t="s">
        <v>623</v>
      </c>
      <c r="C562" s="12">
        <v>0</v>
      </c>
    </row>
    <row r="563" s="1" customFormat="1" customHeight="1" spans="1:3">
      <c r="A563" s="130">
        <v>103045150</v>
      </c>
      <c r="B563" s="130" t="s">
        <v>624</v>
      </c>
      <c r="C563" s="12">
        <v>0</v>
      </c>
    </row>
    <row r="564" s="1" customFormat="1" customHeight="1" spans="1:3">
      <c r="A564" s="130">
        <v>1030452</v>
      </c>
      <c r="B564" s="133" t="s">
        <v>625</v>
      </c>
      <c r="C564" s="12">
        <f>SUM(C565:C567)</f>
        <v>0</v>
      </c>
    </row>
    <row r="565" s="1" customFormat="1" customHeight="1" spans="1:3">
      <c r="A565" s="130">
        <v>103045201</v>
      </c>
      <c r="B565" s="130" t="s">
        <v>626</v>
      </c>
      <c r="C565" s="12">
        <v>0</v>
      </c>
    </row>
    <row r="566" s="1" customFormat="1" customHeight="1" spans="1:3">
      <c r="A566" s="130">
        <v>103045202</v>
      </c>
      <c r="B566" s="130" t="s">
        <v>627</v>
      </c>
      <c r="C566" s="12">
        <v>0</v>
      </c>
    </row>
    <row r="567" s="1" customFormat="1" customHeight="1" spans="1:3">
      <c r="A567" s="130">
        <v>103045250</v>
      </c>
      <c r="B567" s="130" t="s">
        <v>628</v>
      </c>
      <c r="C567" s="12">
        <v>0</v>
      </c>
    </row>
    <row r="568" s="1" customFormat="1" customHeight="1" spans="1:3">
      <c r="A568" s="130">
        <v>1030453</v>
      </c>
      <c r="B568" s="133" t="s">
        <v>629</v>
      </c>
      <c r="C568" s="12">
        <f>SUM(C569:C571)</f>
        <v>0</v>
      </c>
    </row>
    <row r="569" s="1" customFormat="1" customHeight="1" spans="1:3">
      <c r="A569" s="130">
        <v>103045301</v>
      </c>
      <c r="B569" s="130" t="s">
        <v>630</v>
      </c>
      <c r="C569" s="12">
        <v>0</v>
      </c>
    </row>
    <row r="570" s="1" customFormat="1" customHeight="1" spans="1:3">
      <c r="A570" s="130">
        <v>103045302</v>
      </c>
      <c r="B570" s="130" t="s">
        <v>486</v>
      </c>
      <c r="C570" s="12">
        <v>0</v>
      </c>
    </row>
    <row r="571" s="1" customFormat="1" customHeight="1" spans="1:3">
      <c r="A571" s="130">
        <v>103045350</v>
      </c>
      <c r="B571" s="130" t="s">
        <v>631</v>
      </c>
      <c r="C571" s="12">
        <v>0</v>
      </c>
    </row>
    <row r="572" s="1" customFormat="1" customHeight="1" spans="1:3">
      <c r="A572" s="130">
        <v>1030454</v>
      </c>
      <c r="B572" s="133" t="s">
        <v>632</v>
      </c>
      <c r="C572" s="12">
        <f>C573</f>
        <v>0</v>
      </c>
    </row>
    <row r="573" s="1" customFormat="1" customHeight="1" spans="1:3">
      <c r="A573" s="130">
        <v>103045450</v>
      </c>
      <c r="B573" s="130" t="s">
        <v>633</v>
      </c>
      <c r="C573" s="12">
        <v>0</v>
      </c>
    </row>
    <row r="574" s="1" customFormat="1" customHeight="1" spans="1:3">
      <c r="A574" s="130">
        <v>1030455</v>
      </c>
      <c r="B574" s="133" t="s">
        <v>634</v>
      </c>
      <c r="C574" s="12">
        <f>SUM(C575:C576)</f>
        <v>0</v>
      </c>
    </row>
    <row r="575" s="1" customFormat="1" customHeight="1" spans="1:3">
      <c r="A575" s="130">
        <v>103045501</v>
      </c>
      <c r="B575" s="130" t="s">
        <v>635</v>
      </c>
      <c r="C575" s="12">
        <v>0</v>
      </c>
    </row>
    <row r="576" s="1" customFormat="1" customHeight="1" spans="1:3">
      <c r="A576" s="130">
        <v>103045550</v>
      </c>
      <c r="B576" s="130" t="s">
        <v>636</v>
      </c>
      <c r="C576" s="12">
        <v>0</v>
      </c>
    </row>
    <row r="577" s="1" customFormat="1" customHeight="1" spans="1:3">
      <c r="A577" s="130">
        <v>1030456</v>
      </c>
      <c r="B577" s="133" t="s">
        <v>637</v>
      </c>
      <c r="C577" s="12">
        <f>C578</f>
        <v>0</v>
      </c>
    </row>
    <row r="578" s="1" customFormat="1" customHeight="1" spans="1:3">
      <c r="A578" s="130">
        <v>103045650</v>
      </c>
      <c r="B578" s="130" t="s">
        <v>638</v>
      </c>
      <c r="C578" s="12">
        <v>0</v>
      </c>
    </row>
    <row r="579" s="1" customFormat="1" customHeight="1" spans="1:3">
      <c r="A579" s="130">
        <v>1030457</v>
      </c>
      <c r="B579" s="133" t="s">
        <v>639</v>
      </c>
      <c r="C579" s="12">
        <f>C580</f>
        <v>0</v>
      </c>
    </row>
    <row r="580" s="1" customFormat="1" customHeight="1" spans="1:3">
      <c r="A580" s="130">
        <v>103045750</v>
      </c>
      <c r="B580" s="130" t="s">
        <v>640</v>
      </c>
      <c r="C580" s="12">
        <v>0</v>
      </c>
    </row>
    <row r="581" s="1" customFormat="1" customHeight="1" spans="1:3">
      <c r="A581" s="130">
        <v>1030458</v>
      </c>
      <c r="B581" s="133" t="s">
        <v>641</v>
      </c>
      <c r="C581" s="12">
        <f>SUM(C582:C584)</f>
        <v>0</v>
      </c>
    </row>
    <row r="582" s="1" customFormat="1" customHeight="1" spans="1:3">
      <c r="A582" s="130">
        <v>103045802</v>
      </c>
      <c r="B582" s="130" t="s">
        <v>529</v>
      </c>
      <c r="C582" s="12">
        <v>0</v>
      </c>
    </row>
    <row r="583" s="1" customFormat="1" customHeight="1" spans="1:3">
      <c r="A583" s="130">
        <v>103045803</v>
      </c>
      <c r="B583" s="130" t="s">
        <v>642</v>
      </c>
      <c r="C583" s="12">
        <v>0</v>
      </c>
    </row>
    <row r="584" s="1" customFormat="1" customHeight="1" spans="1:3">
      <c r="A584" s="130">
        <v>103045850</v>
      </c>
      <c r="B584" s="130" t="s">
        <v>643</v>
      </c>
      <c r="C584" s="12">
        <v>0</v>
      </c>
    </row>
    <row r="585" s="1" customFormat="1" customHeight="1" spans="1:3">
      <c r="A585" s="130">
        <v>1030459</v>
      </c>
      <c r="B585" s="133" t="s">
        <v>644</v>
      </c>
      <c r="C585" s="12">
        <f>SUM(C586:C587)</f>
        <v>0</v>
      </c>
    </row>
    <row r="586" s="1" customFormat="1" customHeight="1" spans="1:3">
      <c r="A586" s="130">
        <v>103045901</v>
      </c>
      <c r="B586" s="130" t="s">
        <v>498</v>
      </c>
      <c r="C586" s="12">
        <v>0</v>
      </c>
    </row>
    <row r="587" s="1" customFormat="1" customHeight="1" spans="1:3">
      <c r="A587" s="130">
        <v>103045950</v>
      </c>
      <c r="B587" s="130" t="s">
        <v>645</v>
      </c>
      <c r="C587" s="12">
        <v>0</v>
      </c>
    </row>
    <row r="588" s="1" customFormat="1" customHeight="1" spans="1:3">
      <c r="A588" s="130">
        <v>1030460</v>
      </c>
      <c r="B588" s="133" t="s">
        <v>646</v>
      </c>
      <c r="C588" s="12">
        <f>C589</f>
        <v>0</v>
      </c>
    </row>
    <row r="589" s="1" customFormat="1" customHeight="1" spans="1:3">
      <c r="A589" s="130">
        <v>103046050</v>
      </c>
      <c r="B589" s="130" t="s">
        <v>647</v>
      </c>
      <c r="C589" s="12">
        <v>0</v>
      </c>
    </row>
    <row r="590" s="1" customFormat="1" customHeight="1" spans="1:3">
      <c r="A590" s="130">
        <v>1030461</v>
      </c>
      <c r="B590" s="133" t="s">
        <v>648</v>
      </c>
      <c r="C590" s="12">
        <f>SUM(C591:C592)</f>
        <v>0</v>
      </c>
    </row>
    <row r="591" s="1" customFormat="1" customHeight="1" spans="1:3">
      <c r="A591" s="130">
        <v>103046101</v>
      </c>
      <c r="B591" s="130" t="s">
        <v>486</v>
      </c>
      <c r="C591" s="12">
        <v>0</v>
      </c>
    </row>
    <row r="592" s="1" customFormat="1" customHeight="1" spans="1:3">
      <c r="A592" s="130">
        <v>103046150</v>
      </c>
      <c r="B592" s="130" t="s">
        <v>649</v>
      </c>
      <c r="C592" s="12">
        <v>0</v>
      </c>
    </row>
    <row r="593" s="1" customFormat="1" customHeight="1" spans="1:3">
      <c r="A593" s="130">
        <v>1030499</v>
      </c>
      <c r="B593" s="133" t="s">
        <v>650</v>
      </c>
      <c r="C593" s="12">
        <f>C594</f>
        <v>0</v>
      </c>
    </row>
    <row r="594" s="1" customFormat="1" customHeight="1" spans="1:3">
      <c r="A594" s="130">
        <v>103049950</v>
      </c>
      <c r="B594" s="130" t="s">
        <v>651</v>
      </c>
      <c r="C594" s="12">
        <v>0</v>
      </c>
    </row>
    <row r="595" s="1" customFormat="1" customHeight="1" spans="1:3">
      <c r="A595" s="130">
        <v>10305</v>
      </c>
      <c r="B595" s="133" t="s">
        <v>652</v>
      </c>
      <c r="C595" s="12">
        <f>SUM(C596,C619,C624:C625)</f>
        <v>1080</v>
      </c>
    </row>
    <row r="596" s="1" customFormat="1" customHeight="1" spans="1:3">
      <c r="A596" s="130">
        <v>1030501</v>
      </c>
      <c r="B596" s="133" t="s">
        <v>653</v>
      </c>
      <c r="C596" s="12">
        <f>SUM(C597:C618)</f>
        <v>1080</v>
      </c>
    </row>
    <row r="597" s="1" customFormat="1" customHeight="1" spans="1:3">
      <c r="A597" s="130">
        <v>103050101</v>
      </c>
      <c r="B597" s="130" t="s">
        <v>654</v>
      </c>
      <c r="C597" s="12">
        <v>882</v>
      </c>
    </row>
    <row r="598" s="1" customFormat="1" customHeight="1" spans="1:3">
      <c r="A598" s="130">
        <v>103050102</v>
      </c>
      <c r="B598" s="130" t="s">
        <v>655</v>
      </c>
      <c r="C598" s="12">
        <v>0</v>
      </c>
    </row>
    <row r="599" s="1" customFormat="1" customHeight="1" spans="1:3">
      <c r="A599" s="130">
        <v>103050103</v>
      </c>
      <c r="B599" s="130" t="s">
        <v>656</v>
      </c>
      <c r="C599" s="12">
        <v>0</v>
      </c>
    </row>
    <row r="600" s="1" customFormat="1" customHeight="1" spans="1:3">
      <c r="A600" s="130">
        <v>103050105</v>
      </c>
      <c r="B600" s="130" t="s">
        <v>657</v>
      </c>
      <c r="C600" s="12">
        <v>0</v>
      </c>
    </row>
    <row r="601" s="1" customFormat="1" customHeight="1" spans="1:3">
      <c r="A601" s="130">
        <v>103050107</v>
      </c>
      <c r="B601" s="130" t="s">
        <v>658</v>
      </c>
      <c r="C601" s="12">
        <v>0</v>
      </c>
    </row>
    <row r="602" s="1" customFormat="1" customHeight="1" spans="1:3">
      <c r="A602" s="130">
        <v>103050108</v>
      </c>
      <c r="B602" s="130" t="s">
        <v>659</v>
      </c>
      <c r="C602" s="12">
        <v>0</v>
      </c>
    </row>
    <row r="603" s="1" customFormat="1" customHeight="1" spans="1:3">
      <c r="A603" s="130">
        <v>103050109</v>
      </c>
      <c r="B603" s="130" t="s">
        <v>660</v>
      </c>
      <c r="C603" s="12">
        <v>0</v>
      </c>
    </row>
    <row r="604" s="1" customFormat="1" customHeight="1" spans="1:3">
      <c r="A604" s="130">
        <v>103050110</v>
      </c>
      <c r="B604" s="130" t="s">
        <v>661</v>
      </c>
      <c r="C604" s="12">
        <v>0</v>
      </c>
    </row>
    <row r="605" s="1" customFormat="1" customHeight="1" spans="1:3">
      <c r="A605" s="130">
        <v>103050111</v>
      </c>
      <c r="B605" s="130" t="s">
        <v>662</v>
      </c>
      <c r="C605" s="12">
        <v>0</v>
      </c>
    </row>
    <row r="606" s="1" customFormat="1" customHeight="1" spans="1:3">
      <c r="A606" s="130">
        <v>103050112</v>
      </c>
      <c r="B606" s="130" t="s">
        <v>663</v>
      </c>
      <c r="C606" s="12">
        <v>0</v>
      </c>
    </row>
    <row r="607" s="1" customFormat="1" customHeight="1" spans="1:3">
      <c r="A607" s="130">
        <v>103050113</v>
      </c>
      <c r="B607" s="130" t="s">
        <v>664</v>
      </c>
      <c r="C607" s="12">
        <v>0</v>
      </c>
    </row>
    <row r="608" s="1" customFormat="1" customHeight="1" spans="1:3">
      <c r="A608" s="130">
        <v>103050114</v>
      </c>
      <c r="B608" s="130" t="s">
        <v>665</v>
      </c>
      <c r="C608" s="12">
        <v>0</v>
      </c>
    </row>
    <row r="609" s="1" customFormat="1" customHeight="1" spans="1:3">
      <c r="A609" s="130">
        <v>103050115</v>
      </c>
      <c r="B609" s="130" t="s">
        <v>666</v>
      </c>
      <c r="C609" s="12">
        <v>0</v>
      </c>
    </row>
    <row r="610" s="1" customFormat="1" customHeight="1" spans="1:3">
      <c r="A610" s="130">
        <v>103050116</v>
      </c>
      <c r="B610" s="130" t="s">
        <v>667</v>
      </c>
      <c r="C610" s="12">
        <v>0</v>
      </c>
    </row>
    <row r="611" s="1" customFormat="1" customHeight="1" spans="1:3">
      <c r="A611" s="130">
        <v>103050117</v>
      </c>
      <c r="B611" s="130" t="s">
        <v>668</v>
      </c>
      <c r="C611" s="12">
        <v>0</v>
      </c>
    </row>
    <row r="612" s="1" customFormat="1" customHeight="1" spans="1:3">
      <c r="A612" s="130">
        <v>103050118</v>
      </c>
      <c r="B612" s="130" t="s">
        <v>669</v>
      </c>
      <c r="C612" s="12">
        <v>0</v>
      </c>
    </row>
    <row r="613" s="1" customFormat="1" customHeight="1" spans="1:3">
      <c r="A613" s="130">
        <v>103050119</v>
      </c>
      <c r="B613" s="130" t="s">
        <v>670</v>
      </c>
      <c r="C613" s="12">
        <v>0</v>
      </c>
    </row>
    <row r="614" s="1" customFormat="1" customHeight="1" spans="1:3">
      <c r="A614" s="130">
        <v>103050120</v>
      </c>
      <c r="B614" s="130" t="s">
        <v>671</v>
      </c>
      <c r="C614" s="12">
        <v>0</v>
      </c>
    </row>
    <row r="615" s="1" customFormat="1" customHeight="1" spans="1:3">
      <c r="A615" s="130">
        <v>103050121</v>
      </c>
      <c r="B615" s="130" t="s">
        <v>672</v>
      </c>
      <c r="C615" s="12">
        <v>0</v>
      </c>
    </row>
    <row r="616" s="1" customFormat="1" customHeight="1" spans="1:3">
      <c r="A616" s="130">
        <v>103050122</v>
      </c>
      <c r="B616" s="130" t="s">
        <v>673</v>
      </c>
      <c r="C616" s="12">
        <v>0</v>
      </c>
    </row>
    <row r="617" s="1" customFormat="1" customHeight="1" spans="1:3">
      <c r="A617" s="130">
        <v>103050123</v>
      </c>
      <c r="B617" s="130" t="s">
        <v>674</v>
      </c>
      <c r="C617" s="12">
        <v>11</v>
      </c>
    </row>
    <row r="618" s="1" customFormat="1" customHeight="1" spans="1:3">
      <c r="A618" s="130">
        <v>103050199</v>
      </c>
      <c r="B618" s="130" t="s">
        <v>675</v>
      </c>
      <c r="C618" s="12">
        <v>187</v>
      </c>
    </row>
    <row r="619" s="1" customFormat="1" customHeight="1" spans="1:3">
      <c r="A619" s="130">
        <v>1030502</v>
      </c>
      <c r="B619" s="133" t="s">
        <v>676</v>
      </c>
      <c r="C619" s="12">
        <f>SUM(C620:C623)</f>
        <v>0</v>
      </c>
    </row>
    <row r="620" s="1" customFormat="1" customHeight="1" spans="1:3">
      <c r="A620" s="130">
        <v>103050201</v>
      </c>
      <c r="B620" s="130" t="s">
        <v>677</v>
      </c>
      <c r="C620" s="12">
        <v>0</v>
      </c>
    </row>
    <row r="621" s="1" customFormat="1" customHeight="1" spans="1:3">
      <c r="A621" s="130">
        <v>103050202</v>
      </c>
      <c r="B621" s="130" t="s">
        <v>678</v>
      </c>
      <c r="C621" s="12">
        <v>0</v>
      </c>
    </row>
    <row r="622" s="1" customFormat="1" customHeight="1" spans="1:3">
      <c r="A622" s="130">
        <v>103050203</v>
      </c>
      <c r="B622" s="130" t="s">
        <v>679</v>
      </c>
      <c r="C622" s="12">
        <v>0</v>
      </c>
    </row>
    <row r="623" s="1" customFormat="1" customHeight="1" spans="1:3">
      <c r="A623" s="130">
        <v>103050299</v>
      </c>
      <c r="B623" s="130" t="s">
        <v>680</v>
      </c>
      <c r="C623" s="12">
        <v>0</v>
      </c>
    </row>
    <row r="624" s="1" customFormat="1" customHeight="1" spans="1:3">
      <c r="A624" s="130">
        <v>1030503</v>
      </c>
      <c r="B624" s="133" t="s">
        <v>681</v>
      </c>
      <c r="C624" s="12">
        <v>0</v>
      </c>
    </row>
    <row r="625" s="1" customFormat="1" customHeight="1" spans="1:3">
      <c r="A625" s="130">
        <v>1030509</v>
      </c>
      <c r="B625" s="133" t="s">
        <v>682</v>
      </c>
      <c r="C625" s="12">
        <v>0</v>
      </c>
    </row>
    <row r="626" s="1" customFormat="1" customHeight="1" spans="1:3">
      <c r="A626" s="130">
        <v>10306</v>
      </c>
      <c r="B626" s="133" t="s">
        <v>683</v>
      </c>
      <c r="C626" s="12">
        <f>SUM(C627,C631,C634,C636,C638,C639,C643,C644)</f>
        <v>0</v>
      </c>
    </row>
    <row r="627" s="1" customFormat="1" customHeight="1" spans="1:3">
      <c r="A627" s="130">
        <v>1030601</v>
      </c>
      <c r="B627" s="133" t="s">
        <v>684</v>
      </c>
      <c r="C627" s="12">
        <f>SUM(C628:C630)</f>
        <v>0</v>
      </c>
    </row>
    <row r="628" s="1" customFormat="1" customHeight="1" spans="1:3">
      <c r="A628" s="130">
        <v>103060101</v>
      </c>
      <c r="B628" s="130" t="s">
        <v>685</v>
      </c>
      <c r="C628" s="12">
        <v>0</v>
      </c>
    </row>
    <row r="629" s="1" customFormat="1" customHeight="1" spans="1:3">
      <c r="A629" s="130">
        <v>103060102</v>
      </c>
      <c r="B629" s="130" t="s">
        <v>686</v>
      </c>
      <c r="C629" s="12">
        <v>0</v>
      </c>
    </row>
    <row r="630" s="1" customFormat="1" customHeight="1" spans="1:3">
      <c r="A630" s="130">
        <v>103060199</v>
      </c>
      <c r="B630" s="130" t="s">
        <v>687</v>
      </c>
      <c r="C630" s="12">
        <v>0</v>
      </c>
    </row>
    <row r="631" s="1" customFormat="1" customHeight="1" spans="1:3">
      <c r="A631" s="130">
        <v>1030602</v>
      </c>
      <c r="B631" s="133" t="s">
        <v>688</v>
      </c>
      <c r="C631" s="12">
        <f>SUM(C632:C633)</f>
        <v>0</v>
      </c>
    </row>
    <row r="632" s="1" customFormat="1" customHeight="1" spans="1:3">
      <c r="A632" s="130">
        <v>103060201</v>
      </c>
      <c r="B632" s="130" t="s">
        <v>689</v>
      </c>
      <c r="C632" s="12">
        <v>0</v>
      </c>
    </row>
    <row r="633" s="1" customFormat="1" customHeight="1" spans="1:3">
      <c r="A633" s="130">
        <v>103060299</v>
      </c>
      <c r="B633" s="130" t="s">
        <v>690</v>
      </c>
      <c r="C633" s="12">
        <v>0</v>
      </c>
    </row>
    <row r="634" s="1" customFormat="1" customHeight="1" spans="1:3">
      <c r="A634" s="130">
        <v>1030603</v>
      </c>
      <c r="B634" s="133" t="s">
        <v>691</v>
      </c>
      <c r="C634" s="12">
        <f>C635</f>
        <v>0</v>
      </c>
    </row>
    <row r="635" s="1" customFormat="1" customHeight="1" spans="1:3">
      <c r="A635" s="130">
        <v>103060399</v>
      </c>
      <c r="B635" s="130" t="s">
        <v>692</v>
      </c>
      <c r="C635" s="12">
        <v>0</v>
      </c>
    </row>
    <row r="636" s="1" customFormat="1" customHeight="1" spans="1:3">
      <c r="A636" s="130">
        <v>1030604</v>
      </c>
      <c r="B636" s="133" t="s">
        <v>693</v>
      </c>
      <c r="C636" s="12">
        <f>C637</f>
        <v>0</v>
      </c>
    </row>
    <row r="637" s="1" customFormat="1" customHeight="1" spans="1:3">
      <c r="A637" s="130">
        <v>103060499</v>
      </c>
      <c r="B637" s="130" t="s">
        <v>694</v>
      </c>
      <c r="C637" s="12">
        <v>0</v>
      </c>
    </row>
    <row r="638" s="1" customFormat="1" customHeight="1" spans="1:3">
      <c r="A638" s="130">
        <v>1030605</v>
      </c>
      <c r="B638" s="133" t="s">
        <v>695</v>
      </c>
      <c r="C638" s="12">
        <v>0</v>
      </c>
    </row>
    <row r="639" s="1" customFormat="1" customHeight="1" spans="1:3">
      <c r="A639" s="130">
        <v>1030606</v>
      </c>
      <c r="B639" s="133" t="s">
        <v>696</v>
      </c>
      <c r="C639" s="12">
        <f>SUM(C640:C642)</f>
        <v>0</v>
      </c>
    </row>
    <row r="640" s="1" customFormat="1" customHeight="1" spans="1:3">
      <c r="A640" s="130">
        <v>103060601</v>
      </c>
      <c r="B640" s="130" t="s">
        <v>697</v>
      </c>
      <c r="C640" s="12">
        <v>0</v>
      </c>
    </row>
    <row r="641" s="1" customFormat="1" customHeight="1" spans="1:3">
      <c r="A641" s="130">
        <v>103060602</v>
      </c>
      <c r="B641" s="130" t="s">
        <v>698</v>
      </c>
      <c r="C641" s="12">
        <v>0</v>
      </c>
    </row>
    <row r="642" s="1" customFormat="1" customHeight="1" spans="1:3">
      <c r="A642" s="130">
        <v>103060699</v>
      </c>
      <c r="B642" s="130" t="s">
        <v>699</v>
      </c>
      <c r="C642" s="12">
        <v>0</v>
      </c>
    </row>
    <row r="643" s="1" customFormat="1" customHeight="1" spans="1:3">
      <c r="A643" s="130">
        <v>1030607</v>
      </c>
      <c r="B643" s="133" t="s">
        <v>700</v>
      </c>
      <c r="C643" s="12">
        <v>0</v>
      </c>
    </row>
    <row r="644" s="1" customFormat="1" customHeight="1" spans="1:3">
      <c r="A644" s="130">
        <v>1030699</v>
      </c>
      <c r="B644" s="133" t="s">
        <v>701</v>
      </c>
      <c r="C644" s="12">
        <v>0</v>
      </c>
    </row>
    <row r="645" s="1" customFormat="1" customHeight="1" spans="1:3">
      <c r="A645" s="130">
        <v>10307</v>
      </c>
      <c r="B645" s="133" t="s">
        <v>702</v>
      </c>
      <c r="C645" s="12">
        <f>SUM(C646,C649,C656:C658,C663,C669:C670,C673,C674,C677:C680,C685:C689,C692:C693)</f>
        <v>914</v>
      </c>
    </row>
    <row r="646" s="1" customFormat="1" customHeight="1" spans="1:3">
      <c r="A646" s="130">
        <v>1030701</v>
      </c>
      <c r="B646" s="133" t="s">
        <v>703</v>
      </c>
      <c r="C646" s="12">
        <f>SUM(C647:C648)</f>
        <v>0</v>
      </c>
    </row>
    <row r="647" s="1" customFormat="1" customHeight="1" spans="1:3">
      <c r="A647" s="130">
        <v>103070101</v>
      </c>
      <c r="B647" s="130" t="s">
        <v>704</v>
      </c>
      <c r="C647" s="12">
        <v>0</v>
      </c>
    </row>
    <row r="648" s="1" customFormat="1" customHeight="1" spans="1:3">
      <c r="A648" s="130">
        <v>103070102</v>
      </c>
      <c r="B648" s="130" t="s">
        <v>705</v>
      </c>
      <c r="C648" s="12">
        <v>0</v>
      </c>
    </row>
    <row r="649" s="1" customFormat="1" customHeight="1" spans="1:3">
      <c r="A649" s="130">
        <v>1030702</v>
      </c>
      <c r="B649" s="133" t="s">
        <v>706</v>
      </c>
      <c r="C649" s="12">
        <f>SUM(C650:C655)</f>
        <v>0</v>
      </c>
    </row>
    <row r="650" s="1" customFormat="1" customHeight="1" spans="1:3">
      <c r="A650" s="130">
        <v>103070201</v>
      </c>
      <c r="B650" s="130" t="s">
        <v>707</v>
      </c>
      <c r="C650" s="12">
        <v>0</v>
      </c>
    </row>
    <row r="651" s="1" customFormat="1" customHeight="1" spans="1:3">
      <c r="A651" s="130">
        <v>103070202</v>
      </c>
      <c r="B651" s="130" t="s">
        <v>708</v>
      </c>
      <c r="C651" s="12">
        <v>0</v>
      </c>
    </row>
    <row r="652" s="1" customFormat="1" customHeight="1" spans="1:3">
      <c r="A652" s="130">
        <v>103070203</v>
      </c>
      <c r="B652" s="130" t="s">
        <v>709</v>
      </c>
      <c r="C652" s="12">
        <v>0</v>
      </c>
    </row>
    <row r="653" s="1" customFormat="1" customHeight="1" spans="1:3">
      <c r="A653" s="130">
        <v>103070204</v>
      </c>
      <c r="B653" s="130" t="s">
        <v>710</v>
      </c>
      <c r="C653" s="12">
        <v>0</v>
      </c>
    </row>
    <row r="654" s="1" customFormat="1" customHeight="1" spans="1:3">
      <c r="A654" s="130">
        <v>103070205</v>
      </c>
      <c r="B654" s="130" t="s">
        <v>711</v>
      </c>
      <c r="C654" s="12">
        <v>0</v>
      </c>
    </row>
    <row r="655" s="1" customFormat="1" customHeight="1" spans="1:3">
      <c r="A655" s="130">
        <v>103070206</v>
      </c>
      <c r="B655" s="130" t="s">
        <v>712</v>
      </c>
      <c r="C655" s="12">
        <v>0</v>
      </c>
    </row>
    <row r="656" s="1" customFormat="1" customHeight="1" spans="1:3">
      <c r="A656" s="130">
        <v>1030703</v>
      </c>
      <c r="B656" s="133" t="s">
        <v>713</v>
      </c>
      <c r="C656" s="12">
        <v>0</v>
      </c>
    </row>
    <row r="657" s="1" customFormat="1" customHeight="1" spans="1:3">
      <c r="A657" s="130">
        <v>1030704</v>
      </c>
      <c r="B657" s="133" t="s">
        <v>714</v>
      </c>
      <c r="C657" s="12">
        <v>0</v>
      </c>
    </row>
    <row r="658" s="1" customFormat="1" customHeight="1" spans="1:3">
      <c r="A658" s="130">
        <v>1030705</v>
      </c>
      <c r="B658" s="133" t="s">
        <v>715</v>
      </c>
      <c r="C658" s="12">
        <f>SUM(C659:C662)</f>
        <v>192</v>
      </c>
    </row>
    <row r="659" s="1" customFormat="1" customHeight="1" spans="1:3">
      <c r="A659" s="130">
        <v>103070501</v>
      </c>
      <c r="B659" s="130" t="s">
        <v>716</v>
      </c>
      <c r="C659" s="12">
        <v>54</v>
      </c>
    </row>
    <row r="660" s="1" customFormat="1" customHeight="1" spans="1:3">
      <c r="A660" s="130">
        <v>103070502</v>
      </c>
      <c r="B660" s="130" t="s">
        <v>717</v>
      </c>
      <c r="C660" s="12">
        <v>0</v>
      </c>
    </row>
    <row r="661" s="1" customFormat="1" customHeight="1" spans="1:3">
      <c r="A661" s="130">
        <v>103070503</v>
      </c>
      <c r="B661" s="130" t="s">
        <v>718</v>
      </c>
      <c r="C661" s="12">
        <v>0</v>
      </c>
    </row>
    <row r="662" s="1" customFormat="1" customHeight="1" spans="1:3">
      <c r="A662" s="130">
        <v>103070599</v>
      </c>
      <c r="B662" s="130" t="s">
        <v>719</v>
      </c>
      <c r="C662" s="12">
        <v>138</v>
      </c>
    </row>
    <row r="663" s="1" customFormat="1" customHeight="1" spans="1:3">
      <c r="A663" s="130">
        <v>1030706</v>
      </c>
      <c r="B663" s="133" t="s">
        <v>720</v>
      </c>
      <c r="C663" s="12">
        <f>SUM(C664:C668)</f>
        <v>0</v>
      </c>
    </row>
    <row r="664" s="1" customFormat="1" customHeight="1" spans="1:3">
      <c r="A664" s="130">
        <v>103070601</v>
      </c>
      <c r="B664" s="130" t="s">
        <v>721</v>
      </c>
      <c r="C664" s="12">
        <v>0</v>
      </c>
    </row>
    <row r="665" s="1" customFormat="1" customHeight="1" spans="1:3">
      <c r="A665" s="130">
        <v>103070602</v>
      </c>
      <c r="B665" s="130" t="s">
        <v>722</v>
      </c>
      <c r="C665" s="12">
        <v>0</v>
      </c>
    </row>
    <row r="666" s="1" customFormat="1" customHeight="1" spans="1:3">
      <c r="A666" s="130">
        <v>103070603</v>
      </c>
      <c r="B666" s="130" t="s">
        <v>723</v>
      </c>
      <c r="C666" s="12">
        <v>0</v>
      </c>
    </row>
    <row r="667" s="1" customFormat="1" customHeight="1" spans="1:3">
      <c r="A667" s="130">
        <v>103070604</v>
      </c>
      <c r="B667" s="130" t="s">
        <v>724</v>
      </c>
      <c r="C667" s="12">
        <v>0</v>
      </c>
    </row>
    <row r="668" s="1" customFormat="1" customHeight="1" spans="1:3">
      <c r="A668" s="130">
        <v>103070699</v>
      </c>
      <c r="B668" s="130" t="s">
        <v>725</v>
      </c>
      <c r="C668" s="12">
        <v>0</v>
      </c>
    </row>
    <row r="669" s="1" customFormat="1" customHeight="1" spans="1:3">
      <c r="A669" s="130">
        <v>1030707</v>
      </c>
      <c r="B669" s="133" t="s">
        <v>726</v>
      </c>
      <c r="C669" s="12">
        <v>0</v>
      </c>
    </row>
    <row r="670" s="1" customFormat="1" customHeight="1" spans="1:3">
      <c r="A670" s="130">
        <v>1030708</v>
      </c>
      <c r="B670" s="133" t="s">
        <v>727</v>
      </c>
      <c r="C670" s="12">
        <f>SUM(C671:C672)</f>
        <v>0</v>
      </c>
    </row>
    <row r="671" s="1" customFormat="1" customHeight="1" spans="1:3">
      <c r="A671" s="130">
        <v>103070801</v>
      </c>
      <c r="B671" s="130" t="s">
        <v>728</v>
      </c>
      <c r="C671" s="12">
        <v>0</v>
      </c>
    </row>
    <row r="672" s="1" customFormat="1" customHeight="1" spans="1:3">
      <c r="A672" s="130">
        <v>103070802</v>
      </c>
      <c r="B672" s="130" t="s">
        <v>729</v>
      </c>
      <c r="C672" s="12">
        <v>0</v>
      </c>
    </row>
    <row r="673" s="1" customFormat="1" customHeight="1" spans="1:3">
      <c r="A673" s="130">
        <v>1030709</v>
      </c>
      <c r="B673" s="133" t="s">
        <v>730</v>
      </c>
      <c r="C673" s="12">
        <v>0</v>
      </c>
    </row>
    <row r="674" s="1" customFormat="1" customHeight="1" spans="1:3">
      <c r="A674" s="130">
        <v>1030710</v>
      </c>
      <c r="B674" s="133" t="s">
        <v>731</v>
      </c>
      <c r="C674" s="12">
        <f>C675+C676</f>
        <v>0</v>
      </c>
    </row>
    <row r="675" s="1" customFormat="1" customHeight="1" spans="1:3">
      <c r="A675" s="130">
        <v>103071001</v>
      </c>
      <c r="B675" s="130" t="s">
        <v>732</v>
      </c>
      <c r="C675" s="12">
        <v>0</v>
      </c>
    </row>
    <row r="676" s="1" customFormat="1" customHeight="1" spans="1:3">
      <c r="A676" s="130">
        <v>103071002</v>
      </c>
      <c r="B676" s="130" t="s">
        <v>733</v>
      </c>
      <c r="C676" s="12">
        <v>0</v>
      </c>
    </row>
    <row r="677" s="1" customFormat="1" customHeight="1" spans="1:3">
      <c r="A677" s="130">
        <v>1030711</v>
      </c>
      <c r="B677" s="133" t="s">
        <v>734</v>
      </c>
      <c r="C677" s="12">
        <v>0</v>
      </c>
    </row>
    <row r="678" s="1" customFormat="1" customHeight="1" spans="1:3">
      <c r="A678" s="130">
        <v>1030712</v>
      </c>
      <c r="B678" s="133" t="s">
        <v>735</v>
      </c>
      <c r="C678" s="12">
        <v>0</v>
      </c>
    </row>
    <row r="679" s="1" customFormat="1" customHeight="1" spans="1:3">
      <c r="A679" s="130">
        <v>1030713</v>
      </c>
      <c r="B679" s="133" t="s">
        <v>736</v>
      </c>
      <c r="C679" s="12">
        <v>0</v>
      </c>
    </row>
    <row r="680" s="1" customFormat="1" customHeight="1" spans="1:3">
      <c r="A680" s="130">
        <v>1030714</v>
      </c>
      <c r="B680" s="133" t="s">
        <v>737</v>
      </c>
      <c r="C680" s="12">
        <f>SUM(C681:C684)</f>
        <v>674</v>
      </c>
    </row>
    <row r="681" s="1" customFormat="1" customHeight="1" spans="1:3">
      <c r="A681" s="130">
        <v>103071401</v>
      </c>
      <c r="B681" s="130" t="s">
        <v>738</v>
      </c>
      <c r="C681" s="12">
        <v>0</v>
      </c>
    </row>
    <row r="682" s="1" customFormat="1" customHeight="1" spans="1:3">
      <c r="A682" s="130">
        <v>103071402</v>
      </c>
      <c r="B682" s="130" t="s">
        <v>739</v>
      </c>
      <c r="C682" s="12">
        <v>48</v>
      </c>
    </row>
    <row r="683" s="1" customFormat="1" customHeight="1" spans="1:3">
      <c r="A683" s="130">
        <v>103071404</v>
      </c>
      <c r="B683" s="130" t="s">
        <v>740</v>
      </c>
      <c r="C683" s="12">
        <v>626</v>
      </c>
    </row>
    <row r="684" s="1" customFormat="1" customHeight="1" spans="1:3">
      <c r="A684" s="130">
        <v>103071405</v>
      </c>
      <c r="B684" s="130" t="s">
        <v>741</v>
      </c>
      <c r="C684" s="12">
        <v>0</v>
      </c>
    </row>
    <row r="685" s="1" customFormat="1" customHeight="1" spans="1:3">
      <c r="A685" s="130">
        <v>1030715</v>
      </c>
      <c r="B685" s="133" t="s">
        <v>742</v>
      </c>
      <c r="C685" s="12">
        <v>0</v>
      </c>
    </row>
    <row r="686" s="1" customFormat="1" customHeight="1" spans="1:3">
      <c r="A686" s="130">
        <v>1030716</v>
      </c>
      <c r="B686" s="133" t="s">
        <v>743</v>
      </c>
      <c r="C686" s="12">
        <v>0</v>
      </c>
    </row>
    <row r="687" s="1" customFormat="1" customHeight="1" spans="1:3">
      <c r="A687" s="130">
        <v>1030717</v>
      </c>
      <c r="B687" s="133" t="s">
        <v>744</v>
      </c>
      <c r="C687" s="12">
        <v>0</v>
      </c>
    </row>
    <row r="688" s="1" customFormat="1" customHeight="1" spans="1:3">
      <c r="A688" s="130">
        <v>1030718</v>
      </c>
      <c r="B688" s="133" t="s">
        <v>745</v>
      </c>
      <c r="C688" s="12">
        <v>0</v>
      </c>
    </row>
    <row r="689" s="1" customFormat="1" customHeight="1" spans="1:3">
      <c r="A689" s="130">
        <v>1030719</v>
      </c>
      <c r="B689" s="133" t="s">
        <v>746</v>
      </c>
      <c r="C689" s="12">
        <f>C690+C691</f>
        <v>0</v>
      </c>
    </row>
    <row r="690" s="1" customFormat="1" customHeight="1" spans="1:3">
      <c r="A690" s="130">
        <v>103071901</v>
      </c>
      <c r="B690" s="130" t="s">
        <v>747</v>
      </c>
      <c r="C690" s="12">
        <v>0</v>
      </c>
    </row>
    <row r="691" s="1" customFormat="1" customHeight="1" spans="1:3">
      <c r="A691" s="130">
        <v>103071999</v>
      </c>
      <c r="B691" s="130" t="s">
        <v>748</v>
      </c>
      <c r="C691" s="12">
        <v>0</v>
      </c>
    </row>
    <row r="692" s="1" customFormat="1" customHeight="1" spans="1:3">
      <c r="A692" s="130">
        <v>1030720</v>
      </c>
      <c r="B692" s="133" t="s">
        <v>749</v>
      </c>
      <c r="C692" s="12">
        <v>0</v>
      </c>
    </row>
    <row r="693" s="1" customFormat="1" customHeight="1" spans="1:3">
      <c r="A693" s="130">
        <v>1030799</v>
      </c>
      <c r="B693" s="133" t="s">
        <v>750</v>
      </c>
      <c r="C693" s="12">
        <v>48</v>
      </c>
    </row>
    <row r="694" s="1" customFormat="1" customHeight="1" spans="1:3">
      <c r="A694" s="130">
        <v>10308</v>
      </c>
      <c r="B694" s="133" t="s">
        <v>751</v>
      </c>
      <c r="C694" s="12">
        <f>C695+C696</f>
        <v>0</v>
      </c>
    </row>
    <row r="695" s="1" customFormat="1" customHeight="1" spans="1:3">
      <c r="A695" s="130">
        <v>1030801</v>
      </c>
      <c r="B695" s="133" t="s">
        <v>752</v>
      </c>
      <c r="C695" s="12">
        <v>0</v>
      </c>
    </row>
    <row r="696" s="1" customFormat="1" customHeight="1" spans="1:3">
      <c r="A696" s="130">
        <v>1030802</v>
      </c>
      <c r="B696" s="133" t="s">
        <v>753</v>
      </c>
      <c r="C696" s="12">
        <v>0</v>
      </c>
    </row>
    <row r="697" s="1" customFormat="1" customHeight="1" spans="1:3">
      <c r="A697" s="130">
        <v>10309</v>
      </c>
      <c r="B697" s="133" t="s">
        <v>754</v>
      </c>
      <c r="C697" s="12">
        <f>SUM(C698:C702)</f>
        <v>0</v>
      </c>
    </row>
    <row r="698" s="1" customFormat="1" customHeight="1" spans="1:3">
      <c r="A698" s="130">
        <v>1030901</v>
      </c>
      <c r="B698" s="133" t="s">
        <v>755</v>
      </c>
      <c r="C698" s="12">
        <v>0</v>
      </c>
    </row>
    <row r="699" s="1" customFormat="1" customHeight="1" spans="1:3">
      <c r="A699" s="130">
        <v>1030902</v>
      </c>
      <c r="B699" s="133" t="s">
        <v>756</v>
      </c>
      <c r="C699" s="12">
        <v>0</v>
      </c>
    </row>
    <row r="700" s="1" customFormat="1" customHeight="1" spans="1:3">
      <c r="A700" s="130">
        <v>1030903</v>
      </c>
      <c r="B700" s="133" t="s">
        <v>757</v>
      </c>
      <c r="C700" s="12">
        <v>0</v>
      </c>
    </row>
    <row r="701" s="1" customFormat="1" customHeight="1" spans="1:3">
      <c r="A701" s="130">
        <v>1030904</v>
      </c>
      <c r="B701" s="133" t="s">
        <v>758</v>
      </c>
      <c r="C701" s="12">
        <v>0</v>
      </c>
    </row>
    <row r="702" s="1" customFormat="1" customHeight="1" spans="1:3">
      <c r="A702" s="130">
        <v>1030999</v>
      </c>
      <c r="B702" s="133" t="s">
        <v>759</v>
      </c>
      <c r="C702" s="12">
        <v>0</v>
      </c>
    </row>
    <row r="703" s="1" customFormat="1" customHeight="1" spans="1:3">
      <c r="A703" s="130">
        <v>10399</v>
      </c>
      <c r="B703" s="133" t="s">
        <v>760</v>
      </c>
      <c r="C703" s="12">
        <f>SUM(C704:C710)</f>
        <v>2700</v>
      </c>
    </row>
    <row r="704" s="1" customFormat="1" customHeight="1" spans="1:3">
      <c r="A704" s="130">
        <v>1039904</v>
      </c>
      <c r="B704" s="133" t="s">
        <v>761</v>
      </c>
      <c r="C704" s="12">
        <v>0</v>
      </c>
    </row>
    <row r="705" s="1" customFormat="1" customHeight="1" spans="1:3">
      <c r="A705" s="130">
        <v>1039907</v>
      </c>
      <c r="B705" s="133" t="s">
        <v>762</v>
      </c>
      <c r="C705" s="12">
        <v>0</v>
      </c>
    </row>
    <row r="706" s="1" customFormat="1" customHeight="1" spans="1:3">
      <c r="A706" s="130">
        <v>1039908</v>
      </c>
      <c r="B706" s="133" t="s">
        <v>763</v>
      </c>
      <c r="C706" s="12">
        <v>0</v>
      </c>
    </row>
    <row r="707" s="1" customFormat="1" customHeight="1" spans="1:3">
      <c r="A707" s="130">
        <v>1039912</v>
      </c>
      <c r="B707" s="133" t="s">
        <v>764</v>
      </c>
      <c r="C707" s="12">
        <v>0</v>
      </c>
    </row>
    <row r="708" s="1" customFormat="1" customHeight="1" spans="1:3">
      <c r="A708" s="130">
        <v>1039913</v>
      </c>
      <c r="B708" s="133" t="s">
        <v>765</v>
      </c>
      <c r="C708" s="12">
        <v>0</v>
      </c>
    </row>
    <row r="709" s="1" customFormat="1" customHeight="1" spans="1:3">
      <c r="A709" s="130">
        <v>1039914</v>
      </c>
      <c r="B709" s="133" t="s">
        <v>766</v>
      </c>
      <c r="C709" s="12">
        <v>0</v>
      </c>
    </row>
    <row r="710" s="1" customFormat="1" customHeight="1" spans="1:3">
      <c r="A710" s="130">
        <v>1039999</v>
      </c>
      <c r="B710" s="133" t="s">
        <v>767</v>
      </c>
      <c r="C710" s="12">
        <v>2700</v>
      </c>
    </row>
  </sheetData>
  <mergeCells count="2">
    <mergeCell ref="A2:C2"/>
    <mergeCell ref="A3:C3"/>
  </mergeCells>
  <pageMargins left="0.75" right="0.75" top="1" bottom="1" header="0.5" footer="0.5"/>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D6" sqref="D6"/>
    </sheetView>
  </sheetViews>
  <sheetFormatPr defaultColWidth="12.1833333333333" defaultRowHeight="15.55" customHeight="1" outlineLevelRow="7"/>
  <cols>
    <col min="1" max="1" width="27.2" style="1" customWidth="1"/>
    <col min="2" max="10" width="9.5" style="1" customWidth="1"/>
    <col min="11" max="12" width="12.1833333333333" style="1" customWidth="1"/>
    <col min="13" max="16" width="2.375" style="1" customWidth="1"/>
    <col min="17" max="256" width="12.1833333333333" style="1" customWidth="1"/>
    <col min="257" max="16384" width="12.1833333333333" style="1"/>
  </cols>
  <sheetData>
    <row r="1" customHeight="1" spans="1:1">
      <c r="A1" s="1" t="s">
        <v>2429</v>
      </c>
    </row>
    <row r="2" s="1" customFormat="1" ht="34" customHeight="1" spans="1:10">
      <c r="A2" s="7" t="s">
        <v>2430</v>
      </c>
      <c r="B2" s="7"/>
      <c r="C2" s="7"/>
      <c r="D2" s="7"/>
      <c r="E2" s="7"/>
      <c r="F2" s="7"/>
      <c r="G2" s="7"/>
      <c r="H2" s="7"/>
      <c r="I2" s="7"/>
      <c r="J2" s="7"/>
    </row>
    <row r="3" s="1" customFormat="1" ht="16.95" customHeight="1" spans="1:10">
      <c r="A3" s="8" t="s">
        <v>2431</v>
      </c>
      <c r="B3" s="8"/>
      <c r="C3" s="8"/>
      <c r="D3" s="8"/>
      <c r="E3" s="8"/>
      <c r="F3" s="8"/>
      <c r="G3" s="8"/>
      <c r="H3" s="8"/>
      <c r="I3" s="8"/>
      <c r="J3" s="8"/>
    </row>
    <row r="4" s="1" customFormat="1" ht="58" customHeight="1" spans="1:10">
      <c r="A4" s="9" t="s">
        <v>2403</v>
      </c>
      <c r="B4" s="10" t="s">
        <v>2049</v>
      </c>
      <c r="C4" s="10" t="s">
        <v>2432</v>
      </c>
      <c r="D4" s="10" t="s">
        <v>2433</v>
      </c>
      <c r="E4" s="10" t="s">
        <v>2434</v>
      </c>
      <c r="F4" s="10" t="s">
        <v>2435</v>
      </c>
      <c r="G4" s="10" t="s">
        <v>2436</v>
      </c>
      <c r="H4" s="10" t="s">
        <v>2437</v>
      </c>
      <c r="I4" s="10" t="s">
        <v>2438</v>
      </c>
      <c r="J4" s="10" t="s">
        <v>2439</v>
      </c>
    </row>
    <row r="5" s="1" customFormat="1" ht="16.95" customHeight="1" spans="1:10">
      <c r="A5" s="11" t="s">
        <v>2440</v>
      </c>
      <c r="B5" s="12">
        <f t="shared" ref="B5:B8" si="0">SUM(C5:J5)</f>
        <v>25549</v>
      </c>
      <c r="C5" s="12"/>
      <c r="D5" s="22">
        <v>8756</v>
      </c>
      <c r="E5" s="22">
        <v>16793</v>
      </c>
      <c r="F5" s="12"/>
      <c r="G5" s="12">
        <v>0</v>
      </c>
      <c r="H5" s="12"/>
      <c r="I5" s="12"/>
      <c r="J5" s="12"/>
    </row>
    <row r="6" s="1" customFormat="1" ht="16.95" customHeight="1" spans="1:10">
      <c r="A6" s="13" t="s">
        <v>2441</v>
      </c>
      <c r="B6" s="12">
        <f t="shared" si="0"/>
        <v>25549</v>
      </c>
      <c r="C6" s="12">
        <v>0</v>
      </c>
      <c r="D6" s="22">
        <v>8756</v>
      </c>
      <c r="E6" s="22">
        <v>16793</v>
      </c>
      <c r="F6" s="12"/>
      <c r="G6" s="12">
        <v>0</v>
      </c>
      <c r="H6" s="12"/>
      <c r="I6" s="12"/>
      <c r="J6" s="12"/>
    </row>
    <row r="7" s="1" customFormat="1" ht="16.95" customHeight="1" spans="1:10">
      <c r="A7" s="13" t="s">
        <v>2442</v>
      </c>
      <c r="B7" s="12">
        <f t="shared" si="0"/>
        <v>0</v>
      </c>
      <c r="C7" s="12">
        <v>0</v>
      </c>
      <c r="D7" s="22"/>
      <c r="E7" s="22"/>
      <c r="F7" s="12"/>
      <c r="G7" s="12">
        <v>0</v>
      </c>
      <c r="H7" s="12">
        <v>0</v>
      </c>
      <c r="I7" s="12">
        <v>0</v>
      </c>
      <c r="J7" s="12">
        <v>0</v>
      </c>
    </row>
    <row r="8" s="1" customFormat="1" ht="16.95" customHeight="1" spans="1:10">
      <c r="A8" s="13" t="s">
        <v>2443</v>
      </c>
      <c r="B8" s="12">
        <f t="shared" si="0"/>
        <v>0</v>
      </c>
      <c r="C8" s="12">
        <v>0</v>
      </c>
      <c r="D8" s="22"/>
      <c r="E8" s="22">
        <v>0</v>
      </c>
      <c r="F8" s="12">
        <v>0</v>
      </c>
      <c r="G8" s="12">
        <v>0</v>
      </c>
      <c r="H8" s="12">
        <v>0</v>
      </c>
      <c r="I8" s="12">
        <v>0</v>
      </c>
      <c r="J8" s="12">
        <v>0</v>
      </c>
    </row>
  </sheetData>
  <mergeCells count="2">
    <mergeCell ref="A2:J2"/>
    <mergeCell ref="A3:J3"/>
  </mergeCells>
  <pageMargins left="0.75" right="0.75" top="1" bottom="1" header="0.5" footer="0.5"/>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
  <sheetViews>
    <sheetView workbookViewId="0">
      <selection activeCell="A2" sqref="A2"/>
    </sheetView>
  </sheetViews>
  <sheetFormatPr defaultColWidth="9" defaultRowHeight="14.25"/>
  <cols>
    <col min="1" max="1" width="132.4" style="1" customWidth="1"/>
    <col min="2" max="16384" width="9" style="1"/>
  </cols>
  <sheetData>
    <row r="1" s="1" customFormat="1" ht="20.25" spans="1:1">
      <c r="A1" s="2" t="s">
        <v>2444</v>
      </c>
    </row>
    <row r="2" s="1" customFormat="1" ht="22.5" spans="1:1">
      <c r="A2" s="3" t="s">
        <v>2445</v>
      </c>
    </row>
    <row r="3" s="1" customFormat="1" spans="1:1">
      <c r="A3" s="4" t="s">
        <v>2010</v>
      </c>
    </row>
    <row r="4" s="1" customFormat="1" ht="45" customHeight="1" spans="1:1">
      <c r="A4" s="34" t="s">
        <v>2446</v>
      </c>
    </row>
    <row r="5" s="1" customFormat="1" ht="55" customHeight="1" spans="1:1">
      <c r="A5" s="6" t="s">
        <v>2447</v>
      </c>
    </row>
    <row r="6" s="1" customFormat="1" ht="60" customHeight="1" spans="1:1">
      <c r="A6" s="6" t="s">
        <v>2448</v>
      </c>
    </row>
    <row r="7" s="1" customFormat="1" ht="20.25" spans="1:1">
      <c r="A7" s="2" t="s">
        <v>2010</v>
      </c>
    </row>
    <row r="8" s="1" customFormat="1" ht="20.25" spans="1:1">
      <c r="A8" s="2" t="s">
        <v>2010</v>
      </c>
    </row>
    <row r="9" s="1" customFormat="1" ht="20.25" spans="1:1">
      <c r="A9" s="2" t="s">
        <v>2010</v>
      </c>
    </row>
    <row r="10" s="1" customFormat="1" ht="20.25" spans="1:1">
      <c r="A10" s="2" t="s">
        <v>2010</v>
      </c>
    </row>
    <row r="11" s="1" customFormat="1" ht="20.25" spans="1:1">
      <c r="A11" s="2" t="s">
        <v>2010</v>
      </c>
    </row>
    <row r="12" s="1" customFormat="1" ht="20.25" spans="1:1">
      <c r="A12" s="2" t="s">
        <v>2010</v>
      </c>
    </row>
  </sheetData>
  <pageMargins left="0.75" right="0.75" top="1" bottom="1" header="0.5" footer="0.5"/>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
  <sheetViews>
    <sheetView workbookViewId="0">
      <selection activeCell="A23" sqref="A23"/>
    </sheetView>
  </sheetViews>
  <sheetFormatPr defaultColWidth="12.1833333333333" defaultRowHeight="15.55" customHeight="1" outlineLevelCol="3"/>
  <cols>
    <col min="1" max="1" width="37.2" style="1" customWidth="1"/>
    <col min="2" max="2" width="18.2" style="25" customWidth="1"/>
    <col min="3" max="3" width="13.6" style="25" customWidth="1"/>
    <col min="4" max="4" width="13.5" style="1" customWidth="1"/>
    <col min="5" max="250" width="12.1833333333333" style="1" customWidth="1"/>
    <col min="251" max="16384" width="12.1833333333333" style="1"/>
  </cols>
  <sheetData>
    <row r="1" customHeight="1" spans="1:1">
      <c r="A1" s="1" t="s">
        <v>2449</v>
      </c>
    </row>
    <row r="2" s="1" customFormat="1" ht="34" customHeight="1" spans="1:4">
      <c r="A2" s="7" t="s">
        <v>2450</v>
      </c>
      <c r="B2" s="26"/>
      <c r="C2" s="26"/>
      <c r="D2" s="7"/>
    </row>
    <row r="3" s="1" customFormat="1" ht="16.95" customHeight="1" spans="1:4">
      <c r="A3" s="8" t="s">
        <v>2451</v>
      </c>
      <c r="B3" s="27"/>
      <c r="C3" s="27"/>
      <c r="D3" s="8"/>
    </row>
    <row r="4" s="1" customFormat="1" ht="37" customHeight="1" spans="1:4">
      <c r="A4" s="15" t="s">
        <v>2403</v>
      </c>
      <c r="B4" s="28" t="s">
        <v>772</v>
      </c>
      <c r="C4" s="28" t="s">
        <v>2286</v>
      </c>
      <c r="D4" s="17" t="s">
        <v>2452</v>
      </c>
    </row>
    <row r="5" s="1" customFormat="1" ht="23" customHeight="1" spans="1:4">
      <c r="A5" s="18" t="s">
        <v>2405</v>
      </c>
      <c r="B5" s="29"/>
      <c r="C5" s="30"/>
      <c r="D5" s="31"/>
    </row>
    <row r="6" s="1" customFormat="1" ht="23" customHeight="1" spans="1:4">
      <c r="A6" s="18" t="s">
        <v>2406</v>
      </c>
      <c r="B6" s="32">
        <v>3740.785</v>
      </c>
      <c r="C6" s="12">
        <v>4846.9</v>
      </c>
      <c r="D6" s="24">
        <f>(C6-B6)/B6*100</f>
        <v>29.5690610393273</v>
      </c>
    </row>
    <row r="7" s="1" customFormat="1" ht="23" customHeight="1" spans="1:4">
      <c r="A7" s="18" t="s">
        <v>2407</v>
      </c>
      <c r="B7" s="32">
        <v>16793</v>
      </c>
      <c r="C7" s="12">
        <v>11100</v>
      </c>
      <c r="D7" s="24">
        <f>(C7-B7)/B7*100</f>
        <v>-33.9010301911511</v>
      </c>
    </row>
    <row r="8" s="1" customFormat="1" ht="23" customHeight="1" spans="1:4">
      <c r="A8" s="18" t="s">
        <v>2408</v>
      </c>
      <c r="B8" s="29"/>
      <c r="C8" s="29"/>
      <c r="D8" s="24" t="s">
        <v>2409</v>
      </c>
    </row>
    <row r="9" s="1" customFormat="1" ht="23" customHeight="1" spans="1:4">
      <c r="A9" s="18" t="s">
        <v>2453</v>
      </c>
      <c r="B9" s="29"/>
      <c r="C9" s="29"/>
      <c r="D9" s="24" t="s">
        <v>2409</v>
      </c>
    </row>
    <row r="10" s="1" customFormat="1" ht="23" customHeight="1" spans="1:4">
      <c r="A10" s="18" t="s">
        <v>2454</v>
      </c>
      <c r="B10" s="29"/>
      <c r="C10" s="29"/>
      <c r="D10" s="24" t="s">
        <v>2409</v>
      </c>
    </row>
    <row r="11" s="1" customFormat="1" ht="23" customHeight="1" spans="1:4">
      <c r="A11" s="18" t="s">
        <v>2455</v>
      </c>
      <c r="B11" s="29"/>
      <c r="C11" s="29"/>
      <c r="D11" s="24" t="s">
        <v>2409</v>
      </c>
    </row>
    <row r="12" s="1" customFormat="1" ht="23" customHeight="1" spans="1:4">
      <c r="A12" s="18" t="s">
        <v>2456</v>
      </c>
      <c r="B12" s="29"/>
      <c r="C12" s="29"/>
      <c r="D12" s="24" t="s">
        <v>2409</v>
      </c>
    </row>
    <row r="13" s="1" customFormat="1" ht="23" customHeight="1" spans="1:4">
      <c r="A13" s="18" t="s">
        <v>2457</v>
      </c>
      <c r="B13" s="29"/>
      <c r="C13" s="29"/>
      <c r="D13" s="24" t="s">
        <v>2409</v>
      </c>
    </row>
    <row r="14" s="1" customFormat="1" ht="23" customHeight="1" spans="1:4">
      <c r="A14" s="18" t="s">
        <v>2458</v>
      </c>
      <c r="B14" s="29"/>
      <c r="C14" s="30"/>
      <c r="D14" s="24" t="s">
        <v>2409</v>
      </c>
    </row>
    <row r="15" s="1" customFormat="1" ht="23" customHeight="1" spans="1:4">
      <c r="A15" s="15"/>
      <c r="B15" s="30"/>
      <c r="C15" s="30"/>
      <c r="D15" s="24"/>
    </row>
    <row r="16" s="1" customFormat="1" ht="23" customHeight="1" spans="1:4">
      <c r="A16" s="9" t="s">
        <v>2291</v>
      </c>
      <c r="B16" s="33">
        <f>SUM(B6:B15)</f>
        <v>20533.785</v>
      </c>
      <c r="C16" s="33">
        <f>SUM(C6:C15)</f>
        <v>15946.9</v>
      </c>
      <c r="D16" s="24">
        <f>(C16-B16)/B16*100</f>
        <v>-22.3382342807232</v>
      </c>
    </row>
  </sheetData>
  <mergeCells count="2">
    <mergeCell ref="A2:D2"/>
    <mergeCell ref="A3:D3"/>
  </mergeCells>
  <pageMargins left="0.75" right="0.75" top="1" bottom="1" header="0.5" footer="0.5"/>
  <pageSetup paperSize="9" orientation="portrait"/>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workbookViewId="0">
      <selection activeCell="C12" sqref="C12"/>
    </sheetView>
  </sheetViews>
  <sheetFormatPr defaultColWidth="12.1833333333333" defaultRowHeight="15.55" customHeight="1" outlineLevelCol="3"/>
  <cols>
    <col min="1" max="1" width="37.375" style="1" customWidth="1"/>
    <col min="2" max="2" width="16.8666666666667" style="1" customWidth="1"/>
    <col min="3" max="3" width="17.25" style="1" customWidth="1"/>
    <col min="4" max="4" width="15.7" style="1" customWidth="1"/>
    <col min="5" max="250" width="12.1833333333333" style="1" customWidth="1"/>
    <col min="251" max="16384" width="12.1833333333333" style="1"/>
  </cols>
  <sheetData>
    <row r="1" customHeight="1" spans="1:1">
      <c r="A1" s="1" t="s">
        <v>2459</v>
      </c>
    </row>
    <row r="2" s="1" customFormat="1" ht="34" customHeight="1" spans="1:4">
      <c r="A2" s="7" t="s">
        <v>2460</v>
      </c>
      <c r="B2" s="7"/>
      <c r="C2" s="7"/>
      <c r="D2" s="7"/>
    </row>
    <row r="3" s="1" customFormat="1" ht="16.95" customHeight="1" spans="1:4">
      <c r="A3" s="14" t="s">
        <v>60</v>
      </c>
      <c r="B3" s="14"/>
      <c r="C3" s="14"/>
      <c r="D3" s="14"/>
    </row>
    <row r="4" s="1" customFormat="1" ht="39" customHeight="1" spans="1:4">
      <c r="A4" s="15" t="s">
        <v>2403</v>
      </c>
      <c r="B4" s="16" t="s">
        <v>772</v>
      </c>
      <c r="C4" s="16" t="s">
        <v>2286</v>
      </c>
      <c r="D4" s="17" t="s">
        <v>2452</v>
      </c>
    </row>
    <row r="5" s="1" customFormat="1" ht="19" customHeight="1" spans="1:4">
      <c r="A5" s="18" t="s">
        <v>2418</v>
      </c>
      <c r="B5" s="19"/>
      <c r="C5" s="20"/>
      <c r="D5" s="21"/>
    </row>
    <row r="6" s="1" customFormat="1" ht="19" customHeight="1" spans="1:4">
      <c r="A6" s="18" t="s">
        <v>2419</v>
      </c>
      <c r="B6" s="22">
        <v>8756</v>
      </c>
      <c r="C6" s="12">
        <v>4846.9</v>
      </c>
      <c r="D6" s="23">
        <f>(C6-B6)/B6*100</f>
        <v>-44.644814984011</v>
      </c>
    </row>
    <row r="7" s="1" customFormat="1" ht="19" customHeight="1" spans="1:4">
      <c r="A7" s="18" t="s">
        <v>2420</v>
      </c>
      <c r="B7" s="20">
        <v>16793</v>
      </c>
      <c r="C7" s="12">
        <v>11100</v>
      </c>
      <c r="D7" s="23">
        <f>(C7-B7)/B7*100</f>
        <v>-33.9010301911511</v>
      </c>
    </row>
    <row r="8" s="1" customFormat="1" ht="19" customHeight="1" spans="1:4">
      <c r="A8" s="18" t="s">
        <v>2421</v>
      </c>
      <c r="B8" s="18"/>
      <c r="C8" s="19"/>
      <c r="D8" s="24" t="s">
        <v>2409</v>
      </c>
    </row>
    <row r="9" s="1" customFormat="1" ht="19" customHeight="1" spans="1:4">
      <c r="A9" s="18" t="s">
        <v>2422</v>
      </c>
      <c r="B9" s="18"/>
      <c r="C9" s="19"/>
      <c r="D9" s="24" t="s">
        <v>2409</v>
      </c>
    </row>
    <row r="10" s="1" customFormat="1" ht="19" customHeight="1" spans="1:4">
      <c r="A10" s="18" t="s">
        <v>2423</v>
      </c>
      <c r="B10" s="18"/>
      <c r="C10" s="19"/>
      <c r="D10" s="24" t="s">
        <v>2409</v>
      </c>
    </row>
    <row r="11" s="1" customFormat="1" ht="19" customHeight="1" spans="1:4">
      <c r="A11" s="18" t="s">
        <v>2424</v>
      </c>
      <c r="B11" s="18"/>
      <c r="C11" s="19"/>
      <c r="D11" s="24" t="s">
        <v>2409</v>
      </c>
    </row>
    <row r="12" s="1" customFormat="1" ht="19" customHeight="1" spans="1:4">
      <c r="A12" s="18" t="s">
        <v>2425</v>
      </c>
      <c r="B12" s="18"/>
      <c r="C12" s="19"/>
      <c r="D12" s="24" t="s">
        <v>2409</v>
      </c>
    </row>
    <row r="13" s="1" customFormat="1" ht="19" customHeight="1" spans="1:4">
      <c r="A13" s="18" t="s">
        <v>2426</v>
      </c>
      <c r="B13" s="18"/>
      <c r="C13" s="19"/>
      <c r="D13" s="24" t="s">
        <v>2409</v>
      </c>
    </row>
    <row r="14" s="1" customFormat="1" ht="19" customHeight="1" spans="1:4">
      <c r="A14" s="18" t="s">
        <v>2427</v>
      </c>
      <c r="B14" s="18"/>
      <c r="C14" s="20"/>
      <c r="D14" s="24" t="s">
        <v>2409</v>
      </c>
    </row>
    <row r="15" s="1" customFormat="1" ht="19" customHeight="1" spans="1:4">
      <c r="A15" s="15"/>
      <c r="B15" s="15"/>
      <c r="C15" s="20"/>
      <c r="D15" s="23"/>
    </row>
    <row r="16" s="1" customFormat="1" ht="19" customHeight="1" spans="1:4">
      <c r="A16" s="9" t="s">
        <v>2428</v>
      </c>
      <c r="B16" s="9">
        <f>SUM(B5:B15)</f>
        <v>25549</v>
      </c>
      <c r="C16" s="9">
        <f>SUM(C5:C15)</f>
        <v>15946.9</v>
      </c>
      <c r="D16" s="23">
        <f>(C16-B16)/B16*100</f>
        <v>-37.5830756585385</v>
      </c>
    </row>
    <row r="17" s="1" customFormat="1" ht="19" customHeight="1"/>
  </sheetData>
  <mergeCells count="2">
    <mergeCell ref="A2:D2"/>
    <mergeCell ref="A3:D3"/>
  </mergeCells>
  <pageMargins left="0.75" right="0.75" top="1" bottom="1" header="0.5" footer="0.5"/>
  <pageSetup paperSize="9" orientation="portrait"/>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selection activeCell="D6" sqref="D6"/>
    </sheetView>
  </sheetViews>
  <sheetFormatPr defaultColWidth="12.1833333333333" defaultRowHeight="15.55" customHeight="1"/>
  <cols>
    <col min="1" max="1" width="23.3" style="1" customWidth="1"/>
    <col min="2" max="7" width="11.3" style="1" customWidth="1"/>
    <col min="8" max="8" width="10.1" style="1" customWidth="1"/>
    <col min="9" max="9" width="10.5" style="1" customWidth="1"/>
    <col min="10" max="10" width="10.2" style="1" customWidth="1"/>
    <col min="11" max="256" width="12.1833333333333" style="1" customWidth="1"/>
    <col min="257" max="16384" width="12.1833333333333" style="1"/>
  </cols>
  <sheetData>
    <row r="1" customHeight="1" spans="1:1">
      <c r="A1" s="1" t="s">
        <v>2461</v>
      </c>
    </row>
    <row r="2" s="1" customFormat="1" ht="34" customHeight="1" spans="1:10">
      <c r="A2" s="7" t="s">
        <v>2462</v>
      </c>
      <c r="B2" s="7"/>
      <c r="C2" s="7"/>
      <c r="D2" s="7"/>
      <c r="E2" s="7"/>
      <c r="F2" s="7"/>
      <c r="G2" s="7"/>
      <c r="H2" s="7"/>
      <c r="I2" s="7"/>
      <c r="J2" s="7"/>
    </row>
    <row r="3" s="1" customFormat="1" ht="16.95" customHeight="1" spans="1:10">
      <c r="A3" s="8" t="s">
        <v>2463</v>
      </c>
      <c r="B3" s="8"/>
      <c r="C3" s="8"/>
      <c r="D3" s="8"/>
      <c r="E3" s="8"/>
      <c r="F3" s="8"/>
      <c r="G3" s="8"/>
      <c r="H3" s="8"/>
      <c r="I3" s="8"/>
      <c r="J3" s="8"/>
    </row>
    <row r="4" s="1" customFormat="1" ht="43.5" customHeight="1" spans="1:10">
      <c r="A4" s="9" t="s">
        <v>2403</v>
      </c>
      <c r="B4" s="10" t="s">
        <v>2049</v>
      </c>
      <c r="C4" s="10" t="s">
        <v>2432</v>
      </c>
      <c r="D4" s="10" t="s">
        <v>2433</v>
      </c>
      <c r="E4" s="10" t="s">
        <v>2434</v>
      </c>
      <c r="F4" s="10" t="s">
        <v>2435</v>
      </c>
      <c r="G4" s="10" t="s">
        <v>2436</v>
      </c>
      <c r="H4" s="10" t="s">
        <v>2437</v>
      </c>
      <c r="I4" s="10" t="s">
        <v>2438</v>
      </c>
      <c r="J4" s="10" t="s">
        <v>2439</v>
      </c>
    </row>
    <row r="5" s="1" customFormat="1" ht="26" customHeight="1" spans="1:10">
      <c r="A5" s="11" t="s">
        <v>2440</v>
      </c>
      <c r="B5" s="12">
        <f t="shared" ref="B5:B8" si="0">SUM(C5:J5)</f>
        <v>15946.9</v>
      </c>
      <c r="C5" s="12"/>
      <c r="D5" s="12">
        <v>4846.9</v>
      </c>
      <c r="E5" s="12">
        <v>11100</v>
      </c>
      <c r="F5" s="12"/>
      <c r="G5" s="12"/>
      <c r="H5" s="12"/>
      <c r="I5" s="12"/>
      <c r="J5" s="12"/>
    </row>
    <row r="6" s="1" customFormat="1" customHeight="1" spans="1:10">
      <c r="A6" s="13" t="s">
        <v>2441</v>
      </c>
      <c r="B6" s="12">
        <f t="shared" si="0"/>
        <v>15946.9</v>
      </c>
      <c r="C6" s="12"/>
      <c r="D6" s="12">
        <v>4846.9</v>
      </c>
      <c r="E6" s="12">
        <v>11100</v>
      </c>
      <c r="F6" s="12"/>
      <c r="G6" s="12"/>
      <c r="H6" s="12"/>
      <c r="I6" s="12"/>
      <c r="J6" s="12"/>
    </row>
    <row r="7" s="1" customFormat="1" customHeight="1" spans="1:10">
      <c r="A7" s="13" t="s">
        <v>2442</v>
      </c>
      <c r="B7" s="12">
        <f t="shared" si="0"/>
        <v>0</v>
      </c>
      <c r="C7" s="12"/>
      <c r="D7" s="12"/>
      <c r="E7" s="12"/>
      <c r="F7" s="12">
        <v>0</v>
      </c>
      <c r="G7" s="12">
        <v>0</v>
      </c>
      <c r="H7" s="12">
        <v>0</v>
      </c>
      <c r="I7" s="12">
        <v>0</v>
      </c>
      <c r="J7" s="12">
        <v>0</v>
      </c>
    </row>
    <row r="8" s="1" customFormat="1" customHeight="1" spans="1:10">
      <c r="A8" s="13" t="s">
        <v>2443</v>
      </c>
      <c r="B8" s="12">
        <f t="shared" si="0"/>
        <v>0</v>
      </c>
      <c r="C8" s="12">
        <v>0</v>
      </c>
      <c r="D8" s="12"/>
      <c r="E8" s="12">
        <v>0</v>
      </c>
      <c r="F8" s="12">
        <v>0</v>
      </c>
      <c r="G8" s="12">
        <v>0</v>
      </c>
      <c r="H8" s="12">
        <v>0</v>
      </c>
      <c r="I8" s="12">
        <v>0</v>
      </c>
      <c r="J8" s="12">
        <v>0</v>
      </c>
    </row>
    <row r="10" ht="14" customHeight="1"/>
  </sheetData>
  <mergeCells count="2">
    <mergeCell ref="A2:J2"/>
    <mergeCell ref="A3:J3"/>
  </mergeCells>
  <pageMargins left="0.75" right="0.75" top="1" bottom="1" header="0.5" footer="0.5"/>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
  <sheetViews>
    <sheetView workbookViewId="0">
      <selection activeCell="A11" sqref="A11"/>
    </sheetView>
  </sheetViews>
  <sheetFormatPr defaultColWidth="9" defaultRowHeight="14.25"/>
  <cols>
    <col min="1" max="1" width="141.6" style="1" customWidth="1"/>
    <col min="2" max="16384" width="9" style="1"/>
  </cols>
  <sheetData>
    <row r="1" s="1" customFormat="1" ht="20.25" spans="1:1">
      <c r="A1" s="2" t="s">
        <v>2464</v>
      </c>
    </row>
    <row r="2" s="1" customFormat="1" ht="22.5" spans="1:1">
      <c r="A2" s="3" t="s">
        <v>2465</v>
      </c>
    </row>
    <row r="3" s="1" customFormat="1" spans="1:1">
      <c r="A3" s="4" t="s">
        <v>2010</v>
      </c>
    </row>
    <row r="4" s="1" customFormat="1" ht="29" customHeight="1" spans="1:1">
      <c r="A4" s="5" t="s">
        <v>2466</v>
      </c>
    </row>
    <row r="5" s="1" customFormat="1" ht="40.5" spans="1:1">
      <c r="A5" s="6" t="s">
        <v>2467</v>
      </c>
    </row>
    <row r="6" s="1" customFormat="1" ht="60" customHeight="1" spans="1:1">
      <c r="A6" s="6" t="s">
        <v>2468</v>
      </c>
    </row>
    <row r="7" s="1" customFormat="1" ht="20.25" spans="1:1">
      <c r="A7" s="2" t="s">
        <v>2010</v>
      </c>
    </row>
    <row r="8" s="1" customFormat="1" ht="20.25" spans="1:1">
      <c r="A8" s="2" t="s">
        <v>2010</v>
      </c>
    </row>
    <row r="9" s="1" customFormat="1" ht="20.25" spans="1:1">
      <c r="A9" s="2" t="s">
        <v>2010</v>
      </c>
    </row>
    <row r="10" s="1" customFormat="1" ht="20.25" spans="1:1">
      <c r="A10" s="2" t="s">
        <v>2010</v>
      </c>
    </row>
    <row r="11" s="1" customFormat="1" ht="20.25" spans="1:1">
      <c r="A11" s="2" t="s">
        <v>2010</v>
      </c>
    </row>
    <row r="12" s="1" customFormat="1" ht="20.25" spans="1:1">
      <c r="A12" s="2" t="s">
        <v>2010</v>
      </c>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0"/>
  <sheetViews>
    <sheetView workbookViewId="0">
      <selection activeCell="A2" sqref="A2:E2"/>
    </sheetView>
  </sheetViews>
  <sheetFormatPr defaultColWidth="7.775" defaultRowHeight="14.25" outlineLevelCol="4"/>
  <cols>
    <col min="1" max="1" width="30.75" style="1" customWidth="1"/>
    <col min="2" max="5" width="14.25" style="1" customWidth="1"/>
    <col min="6" max="9" width="7.775" style="1"/>
    <col min="10" max="12" width="4.5" style="1" customWidth="1"/>
    <col min="13" max="246" width="7.775" style="1"/>
    <col min="247" max="16381" width="7.775" style="43"/>
  </cols>
  <sheetData>
    <row r="1" ht="13.5" spans="1:1">
      <c r="A1" s="119" t="s">
        <v>768</v>
      </c>
    </row>
    <row r="2" s="1" customFormat="1" ht="33" customHeight="1" spans="1:5">
      <c r="A2" s="207" t="s">
        <v>769</v>
      </c>
      <c r="B2" s="207"/>
      <c r="C2" s="207"/>
      <c r="D2" s="207"/>
      <c r="E2" s="207"/>
    </row>
    <row r="3" s="205" customFormat="1" ht="24" customHeight="1" spans="1:5">
      <c r="A3" s="208"/>
      <c r="B3" s="209"/>
      <c r="C3" s="209"/>
      <c r="D3" s="210" t="s">
        <v>60</v>
      </c>
      <c r="E3" s="210"/>
    </row>
    <row r="4" s="150" customFormat="1" ht="26" customHeight="1" spans="1:5">
      <c r="A4" s="211" t="s">
        <v>770</v>
      </c>
      <c r="B4" s="212" t="s">
        <v>771</v>
      </c>
      <c r="C4" s="212" t="s">
        <v>772</v>
      </c>
      <c r="D4" s="16" t="s">
        <v>63</v>
      </c>
      <c r="E4" s="16"/>
    </row>
    <row r="5" s="150" customFormat="1" ht="26" customHeight="1" spans="1:5">
      <c r="A5" s="211"/>
      <c r="B5" s="212"/>
      <c r="C5" s="212"/>
      <c r="D5" s="16" t="s">
        <v>64</v>
      </c>
      <c r="E5" s="16" t="s">
        <v>773</v>
      </c>
    </row>
    <row r="6" s="1" customFormat="1" ht="24" customHeight="1" spans="1:5">
      <c r="A6" s="213" t="s">
        <v>774</v>
      </c>
      <c r="B6" s="267">
        <f>SUM(B7:B29)</f>
        <v>324262</v>
      </c>
      <c r="C6" s="267">
        <f>SUM(C7:C29)</f>
        <v>361178</v>
      </c>
      <c r="D6" s="268">
        <f>E6/B6</f>
        <v>0.113846210780172</v>
      </c>
      <c r="E6" s="267">
        <f>SUM(E7:E29)</f>
        <v>36916</v>
      </c>
    </row>
    <row r="7" s="1" customFormat="1" ht="24" customHeight="1" spans="1:5">
      <c r="A7" s="269" t="s">
        <v>775</v>
      </c>
      <c r="B7" s="217">
        <v>40906</v>
      </c>
      <c r="C7" s="217">
        <v>50318</v>
      </c>
      <c r="D7" s="270">
        <f t="shared" ref="D6:D24" si="0">E7/B7</f>
        <v>0.230088495575221</v>
      </c>
      <c r="E7" s="271">
        <f t="shared" ref="E7:E29" si="1">C7-B7</f>
        <v>9412</v>
      </c>
    </row>
    <row r="8" s="1" customFormat="1" ht="24" customHeight="1" spans="1:5">
      <c r="A8" s="269" t="s">
        <v>776</v>
      </c>
      <c r="B8" s="217"/>
      <c r="C8" s="217"/>
      <c r="D8" s="270"/>
      <c r="E8" s="271">
        <f t="shared" si="1"/>
        <v>0</v>
      </c>
    </row>
    <row r="9" s="1" customFormat="1" ht="24" customHeight="1" spans="1:5">
      <c r="A9" s="269" t="s">
        <v>777</v>
      </c>
      <c r="B9" s="217">
        <v>15785</v>
      </c>
      <c r="C9" s="217">
        <v>17271</v>
      </c>
      <c r="D9" s="270">
        <f t="shared" si="0"/>
        <v>0.0941400063351283</v>
      </c>
      <c r="E9" s="271">
        <f t="shared" si="1"/>
        <v>1486</v>
      </c>
    </row>
    <row r="10" s="1" customFormat="1" ht="24" customHeight="1" spans="1:5">
      <c r="A10" s="272" t="s">
        <v>778</v>
      </c>
      <c r="B10" s="217">
        <v>69514</v>
      </c>
      <c r="C10" s="217">
        <v>69774</v>
      </c>
      <c r="D10" s="270">
        <f t="shared" si="0"/>
        <v>0.00374025376183215</v>
      </c>
      <c r="E10" s="271">
        <f t="shared" si="1"/>
        <v>260</v>
      </c>
    </row>
    <row r="11" s="1" customFormat="1" ht="24" customHeight="1" spans="1:5">
      <c r="A11" s="269" t="s">
        <v>779</v>
      </c>
      <c r="B11" s="217">
        <v>3536</v>
      </c>
      <c r="C11" s="217">
        <v>431</v>
      </c>
      <c r="D11" s="270">
        <f t="shared" si="0"/>
        <v>-0.878110859728507</v>
      </c>
      <c r="E11" s="271">
        <f t="shared" si="1"/>
        <v>-3105</v>
      </c>
    </row>
    <row r="12" s="1" customFormat="1" ht="24" customHeight="1" spans="1:5">
      <c r="A12" s="269" t="s">
        <v>780</v>
      </c>
      <c r="B12" s="217">
        <v>4350</v>
      </c>
      <c r="C12" s="217">
        <v>6894</v>
      </c>
      <c r="D12" s="270">
        <f t="shared" si="0"/>
        <v>0.584827586206897</v>
      </c>
      <c r="E12" s="271">
        <f t="shared" si="1"/>
        <v>2544</v>
      </c>
    </row>
    <row r="13" s="1" customFormat="1" ht="24" customHeight="1" spans="1:5">
      <c r="A13" s="269" t="s">
        <v>781</v>
      </c>
      <c r="B13" s="217">
        <v>39493</v>
      </c>
      <c r="C13" s="217">
        <v>40311</v>
      </c>
      <c r="D13" s="270">
        <f t="shared" si="0"/>
        <v>0.0207125313346669</v>
      </c>
      <c r="E13" s="271">
        <f t="shared" si="1"/>
        <v>818</v>
      </c>
    </row>
    <row r="14" s="1" customFormat="1" ht="24" customHeight="1" spans="1:5">
      <c r="A14" s="269" t="s">
        <v>782</v>
      </c>
      <c r="B14" s="217">
        <v>22578</v>
      </c>
      <c r="C14" s="217">
        <v>28874</v>
      </c>
      <c r="D14" s="270">
        <f t="shared" si="0"/>
        <v>0.27885552307556</v>
      </c>
      <c r="E14" s="271">
        <f t="shared" si="1"/>
        <v>6296</v>
      </c>
    </row>
    <row r="15" s="1" customFormat="1" ht="24" customHeight="1" spans="1:5">
      <c r="A15" s="269" t="s">
        <v>783</v>
      </c>
      <c r="B15" s="217">
        <v>3872</v>
      </c>
      <c r="C15" s="217">
        <v>2064</v>
      </c>
      <c r="D15" s="270">
        <f t="shared" si="0"/>
        <v>-0.466942148760331</v>
      </c>
      <c r="E15" s="271">
        <f t="shared" si="1"/>
        <v>-1808</v>
      </c>
    </row>
    <row r="16" s="1" customFormat="1" ht="24" customHeight="1" spans="1:5">
      <c r="A16" s="269" t="s">
        <v>784</v>
      </c>
      <c r="B16" s="217">
        <v>11697</v>
      </c>
      <c r="C16" s="217">
        <v>13508</v>
      </c>
      <c r="D16" s="270">
        <f t="shared" si="0"/>
        <v>0.154826023766778</v>
      </c>
      <c r="E16" s="271">
        <f t="shared" si="1"/>
        <v>1811</v>
      </c>
    </row>
    <row r="17" s="1" customFormat="1" ht="24" customHeight="1" spans="1:5">
      <c r="A17" s="269" t="s">
        <v>785</v>
      </c>
      <c r="B17" s="217">
        <v>70615</v>
      </c>
      <c r="C17" s="217">
        <v>83575</v>
      </c>
      <c r="D17" s="270">
        <f t="shared" si="0"/>
        <v>0.183530411385683</v>
      </c>
      <c r="E17" s="271">
        <f t="shared" si="1"/>
        <v>12960</v>
      </c>
    </row>
    <row r="18" s="1" customFormat="1" ht="24" customHeight="1" spans="1:5">
      <c r="A18" s="273" t="s">
        <v>786</v>
      </c>
      <c r="B18" s="217">
        <v>15775</v>
      </c>
      <c r="C18" s="217">
        <v>32465</v>
      </c>
      <c r="D18" s="270">
        <f t="shared" si="0"/>
        <v>1.05800316957211</v>
      </c>
      <c r="E18" s="271">
        <f t="shared" si="1"/>
        <v>16690</v>
      </c>
    </row>
    <row r="19" s="1" customFormat="1" ht="24" customHeight="1" spans="1:5">
      <c r="A19" s="273" t="s">
        <v>787</v>
      </c>
      <c r="B19" s="217">
        <v>1437</v>
      </c>
      <c r="C19" s="217">
        <v>2795</v>
      </c>
      <c r="D19" s="270">
        <f t="shared" si="0"/>
        <v>0.945024356297843</v>
      </c>
      <c r="E19" s="271">
        <f t="shared" si="1"/>
        <v>1358</v>
      </c>
    </row>
    <row r="20" s="1" customFormat="1" ht="24" customHeight="1" spans="1:5">
      <c r="A20" s="273" t="s">
        <v>788</v>
      </c>
      <c r="B20" s="217">
        <v>760</v>
      </c>
      <c r="C20" s="217">
        <v>374</v>
      </c>
      <c r="D20" s="270">
        <f t="shared" si="0"/>
        <v>-0.507894736842105</v>
      </c>
      <c r="E20" s="271">
        <f t="shared" si="1"/>
        <v>-386</v>
      </c>
    </row>
    <row r="21" s="1" customFormat="1" ht="24" customHeight="1" spans="1:5">
      <c r="A21" s="273" t="s">
        <v>789</v>
      </c>
      <c r="B21" s="217">
        <v>450</v>
      </c>
      <c r="C21" s="217">
        <v>15</v>
      </c>
      <c r="D21" s="270">
        <f t="shared" si="0"/>
        <v>-0.966666666666667</v>
      </c>
      <c r="E21" s="271">
        <f t="shared" si="1"/>
        <v>-435</v>
      </c>
    </row>
    <row r="22" s="1" customFormat="1" ht="24" customHeight="1" spans="1:5">
      <c r="A22" s="273" t="s">
        <v>790</v>
      </c>
      <c r="B22" s="217">
        <v>1961</v>
      </c>
      <c r="C22" s="217">
        <v>4065</v>
      </c>
      <c r="D22" s="270">
        <f t="shared" si="0"/>
        <v>1.07292197858236</v>
      </c>
      <c r="E22" s="271">
        <f t="shared" si="1"/>
        <v>2104</v>
      </c>
    </row>
    <row r="23" s="1" customFormat="1" ht="24" customHeight="1" spans="1:5">
      <c r="A23" s="273" t="s">
        <v>791</v>
      </c>
      <c r="B23" s="217">
        <v>14168</v>
      </c>
      <c r="C23" s="217">
        <v>428</v>
      </c>
      <c r="D23" s="270">
        <f t="shared" si="0"/>
        <v>-0.969791078486731</v>
      </c>
      <c r="E23" s="271">
        <f t="shared" si="1"/>
        <v>-13740</v>
      </c>
    </row>
    <row r="24" s="1" customFormat="1" ht="24" customHeight="1" spans="1:5">
      <c r="A24" s="273" t="s">
        <v>792</v>
      </c>
      <c r="B24" s="217">
        <v>979</v>
      </c>
      <c r="C24" s="217">
        <v>175</v>
      </c>
      <c r="D24" s="270">
        <f t="shared" si="0"/>
        <v>-0.821246169560776</v>
      </c>
      <c r="E24" s="271">
        <f t="shared" si="1"/>
        <v>-804</v>
      </c>
    </row>
    <row r="25" s="1" customFormat="1" ht="24" customHeight="1" spans="1:5">
      <c r="A25" s="273" t="s">
        <v>793</v>
      </c>
      <c r="B25" s="217">
        <v>0</v>
      </c>
      <c r="C25" s="217">
        <v>703</v>
      </c>
      <c r="D25" s="270"/>
      <c r="E25" s="271">
        <f t="shared" si="1"/>
        <v>703</v>
      </c>
    </row>
    <row r="26" s="1" customFormat="1" ht="24" customHeight="1" spans="1:5">
      <c r="A26" s="273" t="s">
        <v>794</v>
      </c>
      <c r="B26" s="217"/>
      <c r="C26" s="217"/>
      <c r="D26" s="270"/>
      <c r="E26" s="271">
        <f t="shared" si="1"/>
        <v>0</v>
      </c>
    </row>
    <row r="27" s="1" customFormat="1" ht="24" customHeight="1" spans="1:5">
      <c r="A27" s="273" t="s">
        <v>795</v>
      </c>
      <c r="B27" s="217"/>
      <c r="C27" s="217"/>
      <c r="D27" s="270"/>
      <c r="E27" s="271">
        <f t="shared" si="1"/>
        <v>0</v>
      </c>
    </row>
    <row r="28" s="1" customFormat="1" ht="24" customHeight="1" spans="1:5">
      <c r="A28" s="273" t="s">
        <v>796</v>
      </c>
      <c r="B28" s="217">
        <v>6339</v>
      </c>
      <c r="C28" s="217">
        <v>7100</v>
      </c>
      <c r="D28" s="270">
        <f>E28/B28</f>
        <v>0.120050481148446</v>
      </c>
      <c r="E28" s="271">
        <f t="shared" si="1"/>
        <v>761</v>
      </c>
    </row>
    <row r="29" s="206" customFormat="1" ht="24" customHeight="1" spans="1:5">
      <c r="A29" s="273" t="s">
        <v>797</v>
      </c>
      <c r="B29" s="217">
        <v>47</v>
      </c>
      <c r="C29" s="217">
        <v>38</v>
      </c>
      <c r="D29" s="270">
        <f>E29/B29</f>
        <v>-0.191489361702128</v>
      </c>
      <c r="E29" s="271">
        <f t="shared" si="1"/>
        <v>-9</v>
      </c>
    </row>
    <row r="30" s="1" customFormat="1" ht="26" customHeight="1"/>
  </sheetData>
  <mergeCells count="6">
    <mergeCell ref="A2:E2"/>
    <mergeCell ref="D3:E3"/>
    <mergeCell ref="D4:E4"/>
    <mergeCell ref="A4:A5"/>
    <mergeCell ref="B4:B5"/>
    <mergeCell ref="C4:C5"/>
  </mergeCells>
  <pageMargins left="0.75" right="0.75" top="1" bottom="1" header="0.5" footer="0.5"/>
  <pageSetup paperSize="9" scale="99" orientation="portrait"/>
  <headerFooter/>
  <ignoredErrors>
    <ignoredError sqref="D6"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C1377"/>
  <sheetViews>
    <sheetView workbookViewId="0">
      <selection activeCell="A2" sqref="A2:C2"/>
    </sheetView>
  </sheetViews>
  <sheetFormatPr defaultColWidth="12.1833333333333" defaultRowHeight="17" customHeight="1" outlineLevelCol="2"/>
  <cols>
    <col min="1" max="1" width="9.86666666666667" style="1" customWidth="1"/>
    <col min="2" max="2" width="54.2333333333333" style="1" customWidth="1"/>
    <col min="3" max="3" width="26" style="1" customWidth="1"/>
    <col min="4" max="256" width="12.1833333333333" style="1" customWidth="1"/>
    <col min="257" max="16384" width="12.1833333333333" style="1"/>
  </cols>
  <sheetData>
    <row r="1" customHeight="1" spans="1:1">
      <c r="A1" s="1" t="s">
        <v>798</v>
      </c>
    </row>
    <row r="2" s="1" customFormat="1" ht="34" customHeight="1" spans="1:3">
      <c r="A2" s="7" t="s">
        <v>799</v>
      </c>
      <c r="B2" s="7"/>
      <c r="C2" s="7"/>
    </row>
    <row r="3" s="1" customFormat="1" customHeight="1" spans="1:3">
      <c r="A3" s="14" t="s">
        <v>60</v>
      </c>
      <c r="B3" s="14"/>
      <c r="C3" s="14"/>
    </row>
    <row r="4" s="1" customFormat="1" ht="17.25" customHeight="1" spans="1:3">
      <c r="A4" s="9" t="s">
        <v>95</v>
      </c>
      <c r="B4" s="9" t="s">
        <v>96</v>
      </c>
      <c r="C4" s="9" t="s">
        <v>97</v>
      </c>
    </row>
    <row r="5" s="1" customFormat="1" customHeight="1" spans="1:3">
      <c r="A5" s="130"/>
      <c r="B5" s="9" t="s">
        <v>800</v>
      </c>
      <c r="C5" s="12">
        <f>SUM(C6,C251,C290,C309,C398,C453,C509,C565,C683,C754,C833,C856,C981,C1045,C1111,C1131,C1160,C1170,C1235,C1253,C1306,C1363,C1366,C1374)</f>
        <v>361178</v>
      </c>
    </row>
    <row r="6" s="1" customFormat="1" customHeight="1" spans="1:3">
      <c r="A6" s="130">
        <v>201</v>
      </c>
      <c r="B6" s="133" t="s">
        <v>801</v>
      </c>
      <c r="C6" s="12">
        <f>SUM(C7+C19+C28+C39+C50+C61+C72+C84+C93+C106+C116+C125+C136+C150+C157+C165+C171+C178+C185+C192+C199+C205+C213+C219+C225+C231+C248)</f>
        <v>50318</v>
      </c>
    </row>
    <row r="7" s="1" customFormat="1" customHeight="1" spans="1:3">
      <c r="A7" s="130">
        <v>20101</v>
      </c>
      <c r="B7" s="133" t="s">
        <v>802</v>
      </c>
      <c r="C7" s="12">
        <f>SUM(C8:C18)</f>
        <v>1145</v>
      </c>
    </row>
    <row r="8" s="1" customFormat="1" customHeight="1" spans="1:3">
      <c r="A8" s="130">
        <v>2010101</v>
      </c>
      <c r="B8" s="130" t="s">
        <v>803</v>
      </c>
      <c r="C8" s="12">
        <v>1084</v>
      </c>
    </row>
    <row r="9" s="1" customFormat="1" customHeight="1" spans="1:3">
      <c r="A9" s="130">
        <v>2010102</v>
      </c>
      <c r="B9" s="130" t="s">
        <v>804</v>
      </c>
      <c r="C9" s="12">
        <v>60</v>
      </c>
    </row>
    <row r="10" s="1" customFormat="1" hidden="1" customHeight="1" spans="1:3">
      <c r="A10" s="130">
        <v>2010103</v>
      </c>
      <c r="B10" s="130" t="s">
        <v>805</v>
      </c>
      <c r="C10" s="12">
        <v>0</v>
      </c>
    </row>
    <row r="11" s="1" customFormat="1" hidden="1" customHeight="1" spans="1:3">
      <c r="A11" s="130">
        <v>2010104</v>
      </c>
      <c r="B11" s="130" t="s">
        <v>806</v>
      </c>
      <c r="C11" s="12">
        <v>0</v>
      </c>
    </row>
    <row r="12" s="1" customFormat="1" hidden="1" customHeight="1" spans="1:3">
      <c r="A12" s="130">
        <v>2010105</v>
      </c>
      <c r="B12" s="130" t="s">
        <v>807</v>
      </c>
      <c r="C12" s="12">
        <v>0</v>
      </c>
    </row>
    <row r="13" s="1" customFormat="1" hidden="1" customHeight="1" spans="1:3">
      <c r="A13" s="130">
        <v>2010106</v>
      </c>
      <c r="B13" s="130" t="s">
        <v>808</v>
      </c>
      <c r="C13" s="12">
        <v>0</v>
      </c>
    </row>
    <row r="14" s="1" customFormat="1" hidden="1" customHeight="1" spans="1:3">
      <c r="A14" s="130">
        <v>2010107</v>
      </c>
      <c r="B14" s="130" t="s">
        <v>809</v>
      </c>
      <c r="C14" s="12">
        <v>0</v>
      </c>
    </row>
    <row r="15" s="1" customFormat="1" customHeight="1" spans="1:3">
      <c r="A15" s="130">
        <v>2010108</v>
      </c>
      <c r="B15" s="130" t="s">
        <v>810</v>
      </c>
      <c r="C15" s="12">
        <v>1</v>
      </c>
    </row>
    <row r="16" s="1" customFormat="1" hidden="1" customHeight="1" spans="1:3">
      <c r="A16" s="130">
        <v>2010109</v>
      </c>
      <c r="B16" s="130" t="s">
        <v>811</v>
      </c>
      <c r="C16" s="12">
        <v>0</v>
      </c>
    </row>
    <row r="17" s="1" customFormat="1" hidden="1" customHeight="1" spans="1:3">
      <c r="A17" s="130">
        <v>2010150</v>
      </c>
      <c r="B17" s="130" t="s">
        <v>812</v>
      </c>
      <c r="C17" s="12">
        <v>0</v>
      </c>
    </row>
    <row r="18" s="1" customFormat="1" hidden="1" customHeight="1" spans="1:3">
      <c r="A18" s="130">
        <v>2010199</v>
      </c>
      <c r="B18" s="130" t="s">
        <v>813</v>
      </c>
      <c r="C18" s="12">
        <v>0</v>
      </c>
    </row>
    <row r="19" s="1" customFormat="1" customHeight="1" spans="1:3">
      <c r="A19" s="130">
        <v>20102</v>
      </c>
      <c r="B19" s="133" t="s">
        <v>814</v>
      </c>
      <c r="C19" s="12">
        <f>SUM(C20:C27)</f>
        <v>725</v>
      </c>
    </row>
    <row r="20" s="1" customFormat="1" customHeight="1" spans="1:3">
      <c r="A20" s="130">
        <v>2010201</v>
      </c>
      <c r="B20" s="130" t="s">
        <v>803</v>
      </c>
      <c r="C20" s="12">
        <v>512</v>
      </c>
    </row>
    <row r="21" s="1" customFormat="1" hidden="1" customHeight="1" spans="1:3">
      <c r="A21" s="130">
        <v>2010202</v>
      </c>
      <c r="B21" s="130" t="s">
        <v>804</v>
      </c>
      <c r="C21" s="12">
        <v>0</v>
      </c>
    </row>
    <row r="22" s="1" customFormat="1" hidden="1" customHeight="1" spans="1:3">
      <c r="A22" s="130">
        <v>2010203</v>
      </c>
      <c r="B22" s="130" t="s">
        <v>805</v>
      </c>
      <c r="C22" s="12">
        <v>0</v>
      </c>
    </row>
    <row r="23" s="1" customFormat="1" hidden="1" customHeight="1" spans="1:3">
      <c r="A23" s="130">
        <v>2010204</v>
      </c>
      <c r="B23" s="130" t="s">
        <v>815</v>
      </c>
      <c r="C23" s="12">
        <v>0</v>
      </c>
    </row>
    <row r="24" s="1" customFormat="1" customHeight="1" spans="1:3">
      <c r="A24" s="130">
        <v>2010205</v>
      </c>
      <c r="B24" s="130" t="s">
        <v>816</v>
      </c>
      <c r="C24" s="12">
        <v>213</v>
      </c>
    </row>
    <row r="25" s="1" customFormat="1" hidden="1" customHeight="1" spans="1:3">
      <c r="A25" s="130">
        <v>2010206</v>
      </c>
      <c r="B25" s="130" t="s">
        <v>817</v>
      </c>
      <c r="C25" s="12">
        <v>0</v>
      </c>
    </row>
    <row r="26" s="1" customFormat="1" hidden="1" customHeight="1" spans="1:3">
      <c r="A26" s="130">
        <v>2010250</v>
      </c>
      <c r="B26" s="130" t="s">
        <v>812</v>
      </c>
      <c r="C26" s="12">
        <v>0</v>
      </c>
    </row>
    <row r="27" s="1" customFormat="1" hidden="1" customHeight="1" spans="1:3">
      <c r="A27" s="130">
        <v>2010299</v>
      </c>
      <c r="B27" s="130" t="s">
        <v>818</v>
      </c>
      <c r="C27" s="12">
        <v>0</v>
      </c>
    </row>
    <row r="28" s="1" customFormat="1" customHeight="1" spans="1:3">
      <c r="A28" s="130">
        <v>20103</v>
      </c>
      <c r="B28" s="133" t="s">
        <v>819</v>
      </c>
      <c r="C28" s="12">
        <f>SUM(C29:C38)</f>
        <v>24876</v>
      </c>
    </row>
    <row r="29" s="1" customFormat="1" customHeight="1" spans="1:3">
      <c r="A29" s="130">
        <v>2010301</v>
      </c>
      <c r="B29" s="130" t="s">
        <v>803</v>
      </c>
      <c r="C29" s="12">
        <v>9625</v>
      </c>
    </row>
    <row r="30" s="1" customFormat="1" customHeight="1" spans="1:3">
      <c r="A30" s="130">
        <v>2010302</v>
      </c>
      <c r="B30" s="130" t="s">
        <v>804</v>
      </c>
      <c r="C30" s="12">
        <v>5338</v>
      </c>
    </row>
    <row r="31" s="1" customFormat="1" customHeight="1" spans="1:3">
      <c r="A31" s="130">
        <v>2010303</v>
      </c>
      <c r="B31" s="130" t="s">
        <v>805</v>
      </c>
      <c r="C31" s="12">
        <v>818</v>
      </c>
    </row>
    <row r="32" s="1" customFormat="1" hidden="1" customHeight="1" spans="1:3">
      <c r="A32" s="130">
        <v>2010304</v>
      </c>
      <c r="B32" s="130" t="s">
        <v>820</v>
      </c>
      <c r="C32" s="12">
        <v>0</v>
      </c>
    </row>
    <row r="33" s="1" customFormat="1" customHeight="1" spans="1:3">
      <c r="A33" s="130">
        <v>2010305</v>
      </c>
      <c r="B33" s="130" t="s">
        <v>821</v>
      </c>
      <c r="C33" s="12">
        <v>1378</v>
      </c>
    </row>
    <row r="34" s="1" customFormat="1" customHeight="1" spans="1:3">
      <c r="A34" s="130">
        <v>2010306</v>
      </c>
      <c r="B34" s="130" t="s">
        <v>822</v>
      </c>
      <c r="C34" s="12">
        <v>496</v>
      </c>
    </row>
    <row r="35" s="1" customFormat="1" customHeight="1" spans="1:3">
      <c r="A35" s="130">
        <v>2010308</v>
      </c>
      <c r="B35" s="130" t="s">
        <v>823</v>
      </c>
      <c r="C35" s="12">
        <v>147</v>
      </c>
    </row>
    <row r="36" s="1" customFormat="1" hidden="1" customHeight="1" spans="1:3">
      <c r="A36" s="130">
        <v>2010309</v>
      </c>
      <c r="B36" s="130" t="s">
        <v>824</v>
      </c>
      <c r="C36" s="12">
        <v>0</v>
      </c>
    </row>
    <row r="37" s="1" customFormat="1" customHeight="1" spans="1:3">
      <c r="A37" s="130">
        <v>2010350</v>
      </c>
      <c r="B37" s="130" t="s">
        <v>812</v>
      </c>
      <c r="C37" s="12">
        <v>6513</v>
      </c>
    </row>
    <row r="38" s="1" customFormat="1" customHeight="1" spans="1:3">
      <c r="A38" s="130">
        <v>2010399</v>
      </c>
      <c r="B38" s="130" t="s">
        <v>825</v>
      </c>
      <c r="C38" s="12">
        <v>561</v>
      </c>
    </row>
    <row r="39" s="1" customFormat="1" customHeight="1" spans="1:3">
      <c r="A39" s="130">
        <v>20104</v>
      </c>
      <c r="B39" s="133" t="s">
        <v>826</v>
      </c>
      <c r="C39" s="12">
        <f>SUM(C40:C49)</f>
        <v>3151</v>
      </c>
    </row>
    <row r="40" s="1" customFormat="1" customHeight="1" spans="1:3">
      <c r="A40" s="130">
        <v>2010401</v>
      </c>
      <c r="B40" s="130" t="s">
        <v>803</v>
      </c>
      <c r="C40" s="12">
        <v>1399</v>
      </c>
    </row>
    <row r="41" s="1" customFormat="1" hidden="1" customHeight="1" spans="1:3">
      <c r="A41" s="130">
        <v>2010402</v>
      </c>
      <c r="B41" s="130" t="s">
        <v>804</v>
      </c>
      <c r="C41" s="12">
        <v>0</v>
      </c>
    </row>
    <row r="42" s="1" customFormat="1" hidden="1" customHeight="1" spans="1:3">
      <c r="A42" s="130">
        <v>2010403</v>
      </c>
      <c r="B42" s="130" t="s">
        <v>805</v>
      </c>
      <c r="C42" s="12">
        <v>0</v>
      </c>
    </row>
    <row r="43" s="1" customFormat="1" customHeight="1" spans="1:3">
      <c r="A43" s="130">
        <v>2010404</v>
      </c>
      <c r="B43" s="130" t="s">
        <v>827</v>
      </c>
      <c r="C43" s="12">
        <v>100</v>
      </c>
    </row>
    <row r="44" s="1" customFormat="1" hidden="1" customHeight="1" spans="1:3">
      <c r="A44" s="130">
        <v>2010405</v>
      </c>
      <c r="B44" s="130" t="s">
        <v>828</v>
      </c>
      <c r="C44" s="12">
        <v>0</v>
      </c>
    </row>
    <row r="45" s="1" customFormat="1" customHeight="1" spans="1:3">
      <c r="A45" s="130">
        <v>2010406</v>
      </c>
      <c r="B45" s="130" t="s">
        <v>829</v>
      </c>
      <c r="C45" s="12">
        <v>27</v>
      </c>
    </row>
    <row r="46" s="1" customFormat="1" hidden="1" customHeight="1" spans="1:3">
      <c r="A46" s="130">
        <v>2010407</v>
      </c>
      <c r="B46" s="130" t="s">
        <v>830</v>
      </c>
      <c r="C46" s="12">
        <v>0</v>
      </c>
    </row>
    <row r="47" s="1" customFormat="1" hidden="1" customHeight="1" spans="1:3">
      <c r="A47" s="130">
        <v>2010408</v>
      </c>
      <c r="B47" s="130" t="s">
        <v>831</v>
      </c>
      <c r="C47" s="12">
        <v>0</v>
      </c>
    </row>
    <row r="48" s="1" customFormat="1" hidden="1" customHeight="1" spans="1:3">
      <c r="A48" s="130">
        <v>2010450</v>
      </c>
      <c r="B48" s="130" t="s">
        <v>812</v>
      </c>
      <c r="C48" s="12">
        <v>0</v>
      </c>
    </row>
    <row r="49" s="1" customFormat="1" customHeight="1" spans="1:3">
      <c r="A49" s="130">
        <v>2010499</v>
      </c>
      <c r="B49" s="130" t="s">
        <v>832</v>
      </c>
      <c r="C49" s="12">
        <v>1625</v>
      </c>
    </row>
    <row r="50" s="1" customFormat="1" customHeight="1" spans="1:3">
      <c r="A50" s="130">
        <v>20105</v>
      </c>
      <c r="B50" s="133" t="s">
        <v>833</v>
      </c>
      <c r="C50" s="12">
        <f>SUM(C51:C60)</f>
        <v>692</v>
      </c>
    </row>
    <row r="51" s="1" customFormat="1" customHeight="1" spans="1:3">
      <c r="A51" s="130">
        <v>2010501</v>
      </c>
      <c r="B51" s="130" t="s">
        <v>803</v>
      </c>
      <c r="C51" s="12">
        <v>588</v>
      </c>
    </row>
    <row r="52" s="1" customFormat="1" hidden="1" customHeight="1" spans="1:3">
      <c r="A52" s="130">
        <v>2010502</v>
      </c>
      <c r="B52" s="130" t="s">
        <v>804</v>
      </c>
      <c r="C52" s="12">
        <v>0</v>
      </c>
    </row>
    <row r="53" s="1" customFormat="1" hidden="1" customHeight="1" spans="1:3">
      <c r="A53" s="130">
        <v>2010503</v>
      </c>
      <c r="B53" s="130" t="s">
        <v>805</v>
      </c>
      <c r="C53" s="12">
        <v>0</v>
      </c>
    </row>
    <row r="54" s="1" customFormat="1" hidden="1" customHeight="1" spans="1:3">
      <c r="A54" s="130">
        <v>2010504</v>
      </c>
      <c r="B54" s="130" t="s">
        <v>834</v>
      </c>
      <c r="C54" s="12">
        <v>0</v>
      </c>
    </row>
    <row r="55" s="1" customFormat="1" hidden="1" customHeight="1" spans="1:3">
      <c r="A55" s="130">
        <v>2010505</v>
      </c>
      <c r="B55" s="130" t="s">
        <v>835</v>
      </c>
      <c r="C55" s="12">
        <v>0</v>
      </c>
    </row>
    <row r="56" s="1" customFormat="1" customHeight="1" spans="1:3">
      <c r="A56" s="130">
        <v>2010506</v>
      </c>
      <c r="B56" s="130" t="s">
        <v>836</v>
      </c>
      <c r="C56" s="12">
        <v>66</v>
      </c>
    </row>
    <row r="57" s="1" customFormat="1" hidden="1" customHeight="1" spans="1:3">
      <c r="A57" s="130">
        <v>2010507</v>
      </c>
      <c r="B57" s="130" t="s">
        <v>837</v>
      </c>
      <c r="C57" s="12">
        <v>0</v>
      </c>
    </row>
    <row r="58" s="1" customFormat="1" customHeight="1" spans="1:3">
      <c r="A58" s="130">
        <v>2010508</v>
      </c>
      <c r="B58" s="130" t="s">
        <v>838</v>
      </c>
      <c r="C58" s="12">
        <v>38</v>
      </c>
    </row>
    <row r="59" s="1" customFormat="1" hidden="1" customHeight="1" spans="1:3">
      <c r="A59" s="130">
        <v>2010550</v>
      </c>
      <c r="B59" s="130" t="s">
        <v>812</v>
      </c>
      <c r="C59" s="12">
        <v>0</v>
      </c>
    </row>
    <row r="60" s="1" customFormat="1" hidden="1" customHeight="1" spans="1:3">
      <c r="A60" s="130">
        <v>2010599</v>
      </c>
      <c r="B60" s="130" t="s">
        <v>839</v>
      </c>
      <c r="C60" s="12">
        <v>0</v>
      </c>
    </row>
    <row r="61" s="1" customFormat="1" customHeight="1" spans="1:3">
      <c r="A61" s="130">
        <v>20106</v>
      </c>
      <c r="B61" s="133" t="s">
        <v>840</v>
      </c>
      <c r="C61" s="12">
        <f>SUM(C62:C71)</f>
        <v>3872</v>
      </c>
    </row>
    <row r="62" s="1" customFormat="1" customHeight="1" spans="1:3">
      <c r="A62" s="130">
        <v>2010601</v>
      </c>
      <c r="B62" s="130" t="s">
        <v>803</v>
      </c>
      <c r="C62" s="12">
        <v>1039</v>
      </c>
    </row>
    <row r="63" s="1" customFormat="1" customHeight="1" spans="1:3">
      <c r="A63" s="130">
        <v>2010602</v>
      </c>
      <c r="B63" s="130" t="s">
        <v>804</v>
      </c>
      <c r="C63" s="12">
        <v>160</v>
      </c>
    </row>
    <row r="64" s="1" customFormat="1" customHeight="1" spans="1:3">
      <c r="A64" s="130">
        <v>2010603</v>
      </c>
      <c r="B64" s="130" t="s">
        <v>805</v>
      </c>
      <c r="C64" s="12">
        <v>79</v>
      </c>
    </row>
    <row r="65" s="1" customFormat="1" hidden="1" customHeight="1" spans="1:3">
      <c r="A65" s="130">
        <v>2010604</v>
      </c>
      <c r="B65" s="130" t="s">
        <v>841</v>
      </c>
      <c r="C65" s="12">
        <v>0</v>
      </c>
    </row>
    <row r="66" s="1" customFormat="1" hidden="1" customHeight="1" spans="1:3">
      <c r="A66" s="130">
        <v>2010605</v>
      </c>
      <c r="B66" s="130" t="s">
        <v>842</v>
      </c>
      <c r="C66" s="12">
        <v>0</v>
      </c>
    </row>
    <row r="67" s="1" customFormat="1" hidden="1" customHeight="1" spans="1:3">
      <c r="A67" s="130">
        <v>2010606</v>
      </c>
      <c r="B67" s="130" t="s">
        <v>843</v>
      </c>
      <c r="C67" s="12">
        <v>0</v>
      </c>
    </row>
    <row r="68" s="1" customFormat="1" customHeight="1" spans="1:3">
      <c r="A68" s="130">
        <v>2010607</v>
      </c>
      <c r="B68" s="130" t="s">
        <v>844</v>
      </c>
      <c r="C68" s="12">
        <v>2</v>
      </c>
    </row>
    <row r="69" s="1" customFormat="1" hidden="1" customHeight="1" spans="1:3">
      <c r="A69" s="130">
        <v>2010608</v>
      </c>
      <c r="B69" s="130" t="s">
        <v>845</v>
      </c>
      <c r="C69" s="12">
        <v>0</v>
      </c>
    </row>
    <row r="70" s="1" customFormat="1" customHeight="1" spans="1:3">
      <c r="A70" s="130">
        <v>2010650</v>
      </c>
      <c r="B70" s="130" t="s">
        <v>812</v>
      </c>
      <c r="C70" s="12">
        <v>2431</v>
      </c>
    </row>
    <row r="71" s="1" customFormat="1" customHeight="1" spans="1:3">
      <c r="A71" s="130">
        <v>2010699</v>
      </c>
      <c r="B71" s="130" t="s">
        <v>846</v>
      </c>
      <c r="C71" s="12">
        <v>161</v>
      </c>
    </row>
    <row r="72" s="1" customFormat="1" customHeight="1" spans="1:3">
      <c r="A72" s="130">
        <v>20107</v>
      </c>
      <c r="B72" s="133" t="s">
        <v>847</v>
      </c>
      <c r="C72" s="12">
        <f>SUM(C73:C83)</f>
        <v>2400</v>
      </c>
    </row>
    <row r="73" s="1" customFormat="1" hidden="1" customHeight="1" spans="1:3">
      <c r="A73" s="130">
        <v>2010701</v>
      </c>
      <c r="B73" s="130" t="s">
        <v>803</v>
      </c>
      <c r="C73" s="12">
        <v>0</v>
      </c>
    </row>
    <row r="74" s="1" customFormat="1" hidden="1" customHeight="1" spans="1:3">
      <c r="A74" s="130">
        <v>2010702</v>
      </c>
      <c r="B74" s="130" t="s">
        <v>804</v>
      </c>
      <c r="C74" s="12">
        <v>0</v>
      </c>
    </row>
    <row r="75" s="1" customFormat="1" hidden="1" customHeight="1" spans="1:3">
      <c r="A75" s="130">
        <v>2010703</v>
      </c>
      <c r="B75" s="130" t="s">
        <v>805</v>
      </c>
      <c r="C75" s="12">
        <v>0</v>
      </c>
    </row>
    <row r="76" s="1" customFormat="1" hidden="1" customHeight="1" spans="1:3">
      <c r="A76" s="130">
        <v>2010704</v>
      </c>
      <c r="B76" s="130" t="s">
        <v>848</v>
      </c>
      <c r="C76" s="12">
        <v>0</v>
      </c>
    </row>
    <row r="77" s="1" customFormat="1" hidden="1" customHeight="1" spans="1:3">
      <c r="A77" s="130">
        <v>2010705</v>
      </c>
      <c r="B77" s="130" t="s">
        <v>849</v>
      </c>
      <c r="C77" s="12">
        <v>0</v>
      </c>
    </row>
    <row r="78" s="1" customFormat="1" hidden="1" customHeight="1" spans="1:3">
      <c r="A78" s="130">
        <v>2010706</v>
      </c>
      <c r="B78" s="130" t="s">
        <v>850</v>
      </c>
      <c r="C78" s="12">
        <v>0</v>
      </c>
    </row>
    <row r="79" s="1" customFormat="1" hidden="1" customHeight="1" spans="1:3">
      <c r="A79" s="130">
        <v>2010707</v>
      </c>
      <c r="B79" s="130" t="s">
        <v>851</v>
      </c>
      <c r="C79" s="12">
        <v>0</v>
      </c>
    </row>
    <row r="80" s="1" customFormat="1" hidden="1" customHeight="1" spans="1:3">
      <c r="A80" s="130">
        <v>2010708</v>
      </c>
      <c r="B80" s="130" t="s">
        <v>852</v>
      </c>
      <c r="C80" s="12">
        <v>0</v>
      </c>
    </row>
    <row r="81" s="1" customFormat="1" hidden="1" customHeight="1" spans="1:3">
      <c r="A81" s="130">
        <v>2010709</v>
      </c>
      <c r="B81" s="130" t="s">
        <v>844</v>
      </c>
      <c r="C81" s="12">
        <v>0</v>
      </c>
    </row>
    <row r="82" s="1" customFormat="1" hidden="1" customHeight="1" spans="1:3">
      <c r="A82" s="130">
        <v>2010750</v>
      </c>
      <c r="B82" s="130" t="s">
        <v>812</v>
      </c>
      <c r="C82" s="12">
        <v>0</v>
      </c>
    </row>
    <row r="83" s="1" customFormat="1" customHeight="1" spans="1:3">
      <c r="A83" s="130">
        <v>2010799</v>
      </c>
      <c r="B83" s="130" t="s">
        <v>853</v>
      </c>
      <c r="C83" s="12">
        <v>2400</v>
      </c>
    </row>
    <row r="84" s="1" customFormat="1" customHeight="1" spans="1:3">
      <c r="A84" s="130">
        <v>20108</v>
      </c>
      <c r="B84" s="133" t="s">
        <v>854</v>
      </c>
      <c r="C84" s="12">
        <f>SUM(C85:C92)</f>
        <v>455</v>
      </c>
    </row>
    <row r="85" s="1" customFormat="1" customHeight="1" spans="1:3">
      <c r="A85" s="130">
        <v>2010801</v>
      </c>
      <c r="B85" s="130" t="s">
        <v>803</v>
      </c>
      <c r="C85" s="12">
        <v>425</v>
      </c>
    </row>
    <row r="86" s="1" customFormat="1" hidden="1" customHeight="1" spans="1:3">
      <c r="A86" s="130">
        <v>2010802</v>
      </c>
      <c r="B86" s="130" t="s">
        <v>804</v>
      </c>
      <c r="C86" s="12">
        <v>0</v>
      </c>
    </row>
    <row r="87" s="1" customFormat="1" hidden="1" customHeight="1" spans="1:3">
      <c r="A87" s="130">
        <v>2010803</v>
      </c>
      <c r="B87" s="130" t="s">
        <v>805</v>
      </c>
      <c r="C87" s="12">
        <v>0</v>
      </c>
    </row>
    <row r="88" s="1" customFormat="1" customHeight="1" spans="1:3">
      <c r="A88" s="130">
        <v>2010804</v>
      </c>
      <c r="B88" s="130" t="s">
        <v>855</v>
      </c>
      <c r="C88" s="12">
        <v>30</v>
      </c>
    </row>
    <row r="89" s="1" customFormat="1" hidden="1" customHeight="1" spans="1:3">
      <c r="A89" s="130">
        <v>2010805</v>
      </c>
      <c r="B89" s="130" t="s">
        <v>856</v>
      </c>
      <c r="C89" s="12">
        <v>0</v>
      </c>
    </row>
    <row r="90" s="1" customFormat="1" hidden="1" customHeight="1" spans="1:3">
      <c r="A90" s="130">
        <v>2010806</v>
      </c>
      <c r="B90" s="130" t="s">
        <v>844</v>
      </c>
      <c r="C90" s="12">
        <v>0</v>
      </c>
    </row>
    <row r="91" s="1" customFormat="1" hidden="1" customHeight="1" spans="1:3">
      <c r="A91" s="130">
        <v>2010850</v>
      </c>
      <c r="B91" s="130" t="s">
        <v>812</v>
      </c>
      <c r="C91" s="12">
        <v>0</v>
      </c>
    </row>
    <row r="92" s="1" customFormat="1" hidden="1" customHeight="1" spans="1:3">
      <c r="A92" s="130">
        <v>2010899</v>
      </c>
      <c r="B92" s="130" t="s">
        <v>857</v>
      </c>
      <c r="C92" s="12">
        <v>0</v>
      </c>
    </row>
    <row r="93" s="1" customFormat="1" hidden="1" customHeight="1" spans="1:3">
      <c r="A93" s="130">
        <v>20109</v>
      </c>
      <c r="B93" s="133" t="s">
        <v>858</v>
      </c>
      <c r="C93" s="12">
        <f>SUM(C94:C105)</f>
        <v>0</v>
      </c>
    </row>
    <row r="94" s="1" customFormat="1" hidden="1" customHeight="1" spans="1:3">
      <c r="A94" s="130">
        <v>2010901</v>
      </c>
      <c r="B94" s="130" t="s">
        <v>803</v>
      </c>
      <c r="C94" s="12">
        <v>0</v>
      </c>
    </row>
    <row r="95" s="1" customFormat="1" hidden="1" customHeight="1" spans="1:3">
      <c r="A95" s="130">
        <v>2010902</v>
      </c>
      <c r="B95" s="130" t="s">
        <v>804</v>
      </c>
      <c r="C95" s="12">
        <v>0</v>
      </c>
    </row>
    <row r="96" s="1" customFormat="1" hidden="1" customHeight="1" spans="1:3">
      <c r="A96" s="130">
        <v>2010903</v>
      </c>
      <c r="B96" s="130" t="s">
        <v>805</v>
      </c>
      <c r="C96" s="12">
        <v>0</v>
      </c>
    </row>
    <row r="97" s="1" customFormat="1" hidden="1" customHeight="1" spans="1:3">
      <c r="A97" s="130">
        <v>2010905</v>
      </c>
      <c r="B97" s="130" t="s">
        <v>859</v>
      </c>
      <c r="C97" s="12">
        <v>0</v>
      </c>
    </row>
    <row r="98" s="1" customFormat="1" hidden="1" customHeight="1" spans="1:3">
      <c r="A98" s="130">
        <v>2010907</v>
      </c>
      <c r="B98" s="130" t="s">
        <v>860</v>
      </c>
      <c r="C98" s="12">
        <v>0</v>
      </c>
    </row>
    <row r="99" s="1" customFormat="1" hidden="1" customHeight="1" spans="1:3">
      <c r="A99" s="130">
        <v>2010908</v>
      </c>
      <c r="B99" s="130" t="s">
        <v>844</v>
      </c>
      <c r="C99" s="12">
        <v>0</v>
      </c>
    </row>
    <row r="100" s="1" customFormat="1" hidden="1" customHeight="1" spans="1:3">
      <c r="A100" s="130">
        <v>2010909</v>
      </c>
      <c r="B100" s="130" t="s">
        <v>861</v>
      </c>
      <c r="C100" s="12">
        <v>0</v>
      </c>
    </row>
    <row r="101" s="1" customFormat="1" hidden="1" customHeight="1" spans="1:3">
      <c r="A101" s="130">
        <v>2010910</v>
      </c>
      <c r="B101" s="130" t="s">
        <v>862</v>
      </c>
      <c r="C101" s="12">
        <v>0</v>
      </c>
    </row>
    <row r="102" s="1" customFormat="1" hidden="1" customHeight="1" spans="1:3">
      <c r="A102" s="130">
        <v>2010911</v>
      </c>
      <c r="B102" s="130" t="s">
        <v>863</v>
      </c>
      <c r="C102" s="12">
        <v>0</v>
      </c>
    </row>
    <row r="103" s="1" customFormat="1" hidden="1" customHeight="1" spans="1:3">
      <c r="A103" s="130">
        <v>2010912</v>
      </c>
      <c r="B103" s="130" t="s">
        <v>864</v>
      </c>
      <c r="C103" s="12">
        <v>0</v>
      </c>
    </row>
    <row r="104" s="1" customFormat="1" hidden="1" customHeight="1" spans="1:3">
      <c r="A104" s="130">
        <v>2010950</v>
      </c>
      <c r="B104" s="130" t="s">
        <v>812</v>
      </c>
      <c r="C104" s="12">
        <v>0</v>
      </c>
    </row>
    <row r="105" s="1" customFormat="1" hidden="1" customHeight="1" spans="1:3">
      <c r="A105" s="130">
        <v>2010999</v>
      </c>
      <c r="B105" s="130" t="s">
        <v>865</v>
      </c>
      <c r="C105" s="12">
        <v>0</v>
      </c>
    </row>
    <row r="106" s="1" customFormat="1" customHeight="1" spans="1:3">
      <c r="A106" s="130">
        <v>20110</v>
      </c>
      <c r="B106" s="133" t="s">
        <v>866</v>
      </c>
      <c r="C106" s="12">
        <f>SUM(C107:C115)</f>
        <v>732</v>
      </c>
    </row>
    <row r="107" s="1" customFormat="1" customHeight="1" spans="1:3">
      <c r="A107" s="130">
        <v>2011001</v>
      </c>
      <c r="B107" s="130" t="s">
        <v>803</v>
      </c>
      <c r="C107" s="12">
        <v>574</v>
      </c>
    </row>
    <row r="108" s="1" customFormat="1" customHeight="1" spans="1:3">
      <c r="A108" s="130">
        <v>2011002</v>
      </c>
      <c r="B108" s="130" t="s">
        <v>804</v>
      </c>
      <c r="C108" s="12">
        <v>79</v>
      </c>
    </row>
    <row r="109" s="1" customFormat="1" hidden="1" customHeight="1" spans="1:3">
      <c r="A109" s="130">
        <v>2011003</v>
      </c>
      <c r="B109" s="130" t="s">
        <v>805</v>
      </c>
      <c r="C109" s="12">
        <v>0</v>
      </c>
    </row>
    <row r="110" s="1" customFormat="1" hidden="1" customHeight="1" spans="1:3">
      <c r="A110" s="130">
        <v>2011004</v>
      </c>
      <c r="B110" s="130" t="s">
        <v>867</v>
      </c>
      <c r="C110" s="12">
        <v>0</v>
      </c>
    </row>
    <row r="111" s="1" customFormat="1" hidden="1" customHeight="1" spans="1:3">
      <c r="A111" s="130">
        <v>2011005</v>
      </c>
      <c r="B111" s="130" t="s">
        <v>868</v>
      </c>
      <c r="C111" s="12">
        <v>0</v>
      </c>
    </row>
    <row r="112" s="1" customFormat="1" hidden="1" customHeight="1" spans="1:3">
      <c r="A112" s="130">
        <v>2011007</v>
      </c>
      <c r="B112" s="130" t="s">
        <v>869</v>
      </c>
      <c r="C112" s="12">
        <v>0</v>
      </c>
    </row>
    <row r="113" s="1" customFormat="1" hidden="1" customHeight="1" spans="1:3">
      <c r="A113" s="130">
        <v>2011008</v>
      </c>
      <c r="B113" s="130" t="s">
        <v>870</v>
      </c>
      <c r="C113" s="12">
        <v>0</v>
      </c>
    </row>
    <row r="114" s="1" customFormat="1" customHeight="1" spans="1:3">
      <c r="A114" s="130">
        <v>2011050</v>
      </c>
      <c r="B114" s="130" t="s">
        <v>812</v>
      </c>
      <c r="C114" s="12">
        <v>79</v>
      </c>
    </row>
    <row r="115" s="1" customFormat="1" hidden="1" customHeight="1" spans="1:3">
      <c r="A115" s="130">
        <v>2011099</v>
      </c>
      <c r="B115" s="130" t="s">
        <v>871</v>
      </c>
      <c r="C115" s="12">
        <v>0</v>
      </c>
    </row>
    <row r="116" s="1" customFormat="1" customHeight="1" spans="1:3">
      <c r="A116" s="130">
        <v>20111</v>
      </c>
      <c r="B116" s="133" t="s">
        <v>872</v>
      </c>
      <c r="C116" s="12">
        <f>SUM(C117:C124)</f>
        <v>1455</v>
      </c>
    </row>
    <row r="117" s="1" customFormat="1" customHeight="1" spans="1:3">
      <c r="A117" s="130">
        <v>2011101</v>
      </c>
      <c r="B117" s="130" t="s">
        <v>803</v>
      </c>
      <c r="C117" s="12">
        <v>1315</v>
      </c>
    </row>
    <row r="118" s="1" customFormat="1" customHeight="1" spans="1:3">
      <c r="A118" s="130">
        <v>2011102</v>
      </c>
      <c r="B118" s="130" t="s">
        <v>804</v>
      </c>
      <c r="C118" s="12">
        <v>49</v>
      </c>
    </row>
    <row r="119" s="1" customFormat="1" hidden="1" customHeight="1" spans="1:3">
      <c r="A119" s="130">
        <v>2011103</v>
      </c>
      <c r="B119" s="130" t="s">
        <v>805</v>
      </c>
      <c r="C119" s="12">
        <v>0</v>
      </c>
    </row>
    <row r="120" s="1" customFormat="1" hidden="1" customHeight="1" spans="1:3">
      <c r="A120" s="130">
        <v>2011104</v>
      </c>
      <c r="B120" s="130" t="s">
        <v>873</v>
      </c>
      <c r="C120" s="12">
        <v>0</v>
      </c>
    </row>
    <row r="121" s="1" customFormat="1" customHeight="1" spans="1:3">
      <c r="A121" s="130">
        <v>2011105</v>
      </c>
      <c r="B121" s="130" t="s">
        <v>874</v>
      </c>
      <c r="C121" s="12">
        <v>91</v>
      </c>
    </row>
    <row r="122" s="1" customFormat="1" hidden="1" customHeight="1" spans="1:3">
      <c r="A122" s="130">
        <v>2011106</v>
      </c>
      <c r="B122" s="130" t="s">
        <v>875</v>
      </c>
      <c r="C122" s="12">
        <v>0</v>
      </c>
    </row>
    <row r="123" s="1" customFormat="1" hidden="1" customHeight="1" spans="1:3">
      <c r="A123" s="130">
        <v>2011150</v>
      </c>
      <c r="B123" s="130" t="s">
        <v>812</v>
      </c>
      <c r="C123" s="12">
        <v>0</v>
      </c>
    </row>
    <row r="124" s="1" customFormat="1" hidden="1" customHeight="1" spans="1:3">
      <c r="A124" s="130">
        <v>2011199</v>
      </c>
      <c r="B124" s="130" t="s">
        <v>876</v>
      </c>
      <c r="C124" s="12">
        <v>0</v>
      </c>
    </row>
    <row r="125" s="1" customFormat="1" customHeight="1" spans="1:3">
      <c r="A125" s="130">
        <v>20113</v>
      </c>
      <c r="B125" s="133" t="s">
        <v>877</v>
      </c>
      <c r="C125" s="12">
        <f>SUM(C126:C135)</f>
        <v>2643</v>
      </c>
    </row>
    <row r="126" s="1" customFormat="1" customHeight="1" spans="1:3">
      <c r="A126" s="130">
        <v>2011301</v>
      </c>
      <c r="B126" s="130" t="s">
        <v>803</v>
      </c>
      <c r="C126" s="12">
        <v>1166</v>
      </c>
    </row>
    <row r="127" s="1" customFormat="1" hidden="1" customHeight="1" spans="1:3">
      <c r="A127" s="130">
        <v>2011302</v>
      </c>
      <c r="B127" s="130" t="s">
        <v>804</v>
      </c>
      <c r="C127" s="12">
        <v>0</v>
      </c>
    </row>
    <row r="128" s="1" customFormat="1" hidden="1" customHeight="1" spans="1:3">
      <c r="A128" s="130">
        <v>2011303</v>
      </c>
      <c r="B128" s="130" t="s">
        <v>805</v>
      </c>
      <c r="C128" s="12">
        <v>0</v>
      </c>
    </row>
    <row r="129" s="1" customFormat="1" hidden="1" customHeight="1" spans="1:3">
      <c r="A129" s="130">
        <v>2011304</v>
      </c>
      <c r="B129" s="130" t="s">
        <v>878</v>
      </c>
      <c r="C129" s="12">
        <v>0</v>
      </c>
    </row>
    <row r="130" s="1" customFormat="1" hidden="1" customHeight="1" spans="1:3">
      <c r="A130" s="130">
        <v>2011305</v>
      </c>
      <c r="B130" s="130" t="s">
        <v>879</v>
      </c>
      <c r="C130" s="12">
        <v>0</v>
      </c>
    </row>
    <row r="131" s="1" customFormat="1" hidden="1" customHeight="1" spans="1:3">
      <c r="A131" s="130">
        <v>2011306</v>
      </c>
      <c r="B131" s="130" t="s">
        <v>880</v>
      </c>
      <c r="C131" s="12">
        <v>0</v>
      </c>
    </row>
    <row r="132" s="1" customFormat="1" hidden="1" customHeight="1" spans="1:3">
      <c r="A132" s="130">
        <v>2011307</v>
      </c>
      <c r="B132" s="130" t="s">
        <v>881</v>
      </c>
      <c r="C132" s="12">
        <v>0</v>
      </c>
    </row>
    <row r="133" s="1" customFormat="1" customHeight="1" spans="1:3">
      <c r="A133" s="130">
        <v>2011308</v>
      </c>
      <c r="B133" s="130" t="s">
        <v>882</v>
      </c>
      <c r="C133" s="12">
        <v>136</v>
      </c>
    </row>
    <row r="134" s="1" customFormat="1" customHeight="1" spans="1:3">
      <c r="A134" s="130">
        <v>2011350</v>
      </c>
      <c r="B134" s="130" t="s">
        <v>812</v>
      </c>
      <c r="C134" s="12">
        <v>161</v>
      </c>
    </row>
    <row r="135" s="1" customFormat="1" customHeight="1" spans="1:3">
      <c r="A135" s="130">
        <v>2011399</v>
      </c>
      <c r="B135" s="130" t="s">
        <v>883</v>
      </c>
      <c r="C135" s="12">
        <v>1180</v>
      </c>
    </row>
    <row r="136" s="1" customFormat="1" hidden="1" customHeight="1" spans="1:3">
      <c r="A136" s="130">
        <v>20114</v>
      </c>
      <c r="B136" s="133" t="s">
        <v>884</v>
      </c>
      <c r="C136" s="12">
        <f>SUM(C137:C149)</f>
        <v>0</v>
      </c>
    </row>
    <row r="137" s="1" customFormat="1" hidden="1" customHeight="1" spans="1:3">
      <c r="A137" s="130">
        <v>2011401</v>
      </c>
      <c r="B137" s="130" t="s">
        <v>803</v>
      </c>
      <c r="C137" s="12">
        <v>0</v>
      </c>
    </row>
    <row r="138" s="1" customFormat="1" hidden="1" customHeight="1" spans="1:3">
      <c r="A138" s="130">
        <v>2011402</v>
      </c>
      <c r="B138" s="130" t="s">
        <v>804</v>
      </c>
      <c r="C138" s="12">
        <v>0</v>
      </c>
    </row>
    <row r="139" s="1" customFormat="1" hidden="1" customHeight="1" spans="1:3">
      <c r="A139" s="130">
        <v>2011403</v>
      </c>
      <c r="B139" s="130" t="s">
        <v>805</v>
      </c>
      <c r="C139" s="12">
        <v>0</v>
      </c>
    </row>
    <row r="140" s="1" customFormat="1" hidden="1" customHeight="1" spans="1:3">
      <c r="A140" s="130">
        <v>2011404</v>
      </c>
      <c r="B140" s="130" t="s">
        <v>885</v>
      </c>
      <c r="C140" s="12">
        <v>0</v>
      </c>
    </row>
    <row r="141" s="1" customFormat="1" hidden="1" customHeight="1" spans="1:3">
      <c r="A141" s="130">
        <v>2011405</v>
      </c>
      <c r="B141" s="130" t="s">
        <v>886</v>
      </c>
      <c r="C141" s="12">
        <v>0</v>
      </c>
    </row>
    <row r="142" s="1" customFormat="1" hidden="1" customHeight="1" spans="1:3">
      <c r="A142" s="130">
        <v>2011406</v>
      </c>
      <c r="B142" s="130" t="s">
        <v>887</v>
      </c>
      <c r="C142" s="12">
        <v>0</v>
      </c>
    </row>
    <row r="143" s="1" customFormat="1" hidden="1" customHeight="1" spans="1:3">
      <c r="A143" s="130">
        <v>2011407</v>
      </c>
      <c r="B143" s="130" t="s">
        <v>888</v>
      </c>
      <c r="C143" s="12">
        <v>0</v>
      </c>
    </row>
    <row r="144" s="1" customFormat="1" hidden="1" customHeight="1" spans="1:3">
      <c r="A144" s="130">
        <v>2011408</v>
      </c>
      <c r="B144" s="130" t="s">
        <v>889</v>
      </c>
      <c r="C144" s="12">
        <v>0</v>
      </c>
    </row>
    <row r="145" s="1" customFormat="1" hidden="1" customHeight="1" spans="1:3">
      <c r="A145" s="130">
        <v>2011409</v>
      </c>
      <c r="B145" s="130" t="s">
        <v>890</v>
      </c>
      <c r="C145" s="12">
        <v>0</v>
      </c>
    </row>
    <row r="146" s="1" customFormat="1" hidden="1" customHeight="1" spans="1:3">
      <c r="A146" s="130">
        <v>2011410</v>
      </c>
      <c r="B146" s="130" t="s">
        <v>891</v>
      </c>
      <c r="C146" s="12">
        <v>0</v>
      </c>
    </row>
    <row r="147" s="1" customFormat="1" hidden="1" customHeight="1" spans="1:3">
      <c r="A147" s="130">
        <v>2011411</v>
      </c>
      <c r="B147" s="130" t="s">
        <v>892</v>
      </c>
      <c r="C147" s="12">
        <v>0</v>
      </c>
    </row>
    <row r="148" s="1" customFormat="1" hidden="1" customHeight="1" spans="1:3">
      <c r="A148" s="130">
        <v>2011450</v>
      </c>
      <c r="B148" s="130" t="s">
        <v>812</v>
      </c>
      <c r="C148" s="12">
        <v>0</v>
      </c>
    </row>
    <row r="149" s="1" customFormat="1" hidden="1" customHeight="1" spans="1:3">
      <c r="A149" s="130">
        <v>2011499</v>
      </c>
      <c r="B149" s="130" t="s">
        <v>893</v>
      </c>
      <c r="C149" s="12">
        <v>0</v>
      </c>
    </row>
    <row r="150" s="1" customFormat="1" hidden="1" customHeight="1" spans="1:3">
      <c r="A150" s="130">
        <v>20123</v>
      </c>
      <c r="B150" s="133" t="s">
        <v>894</v>
      </c>
      <c r="C150" s="12">
        <f>SUM(C151:C156)</f>
        <v>0</v>
      </c>
    </row>
    <row r="151" s="1" customFormat="1" hidden="1" customHeight="1" spans="1:3">
      <c r="A151" s="130">
        <v>2012301</v>
      </c>
      <c r="B151" s="130" t="s">
        <v>803</v>
      </c>
      <c r="C151" s="12">
        <v>0</v>
      </c>
    </row>
    <row r="152" s="1" customFormat="1" hidden="1" customHeight="1" spans="1:3">
      <c r="A152" s="130">
        <v>2012302</v>
      </c>
      <c r="B152" s="130" t="s">
        <v>804</v>
      </c>
      <c r="C152" s="12">
        <v>0</v>
      </c>
    </row>
    <row r="153" s="1" customFormat="1" hidden="1" customHeight="1" spans="1:3">
      <c r="A153" s="130">
        <v>2012303</v>
      </c>
      <c r="B153" s="130" t="s">
        <v>805</v>
      </c>
      <c r="C153" s="12">
        <v>0</v>
      </c>
    </row>
    <row r="154" s="1" customFormat="1" hidden="1" customHeight="1" spans="1:3">
      <c r="A154" s="130">
        <v>2012304</v>
      </c>
      <c r="B154" s="130" t="s">
        <v>895</v>
      </c>
      <c r="C154" s="12">
        <v>0</v>
      </c>
    </row>
    <row r="155" s="1" customFormat="1" hidden="1" customHeight="1" spans="1:3">
      <c r="A155" s="130">
        <v>2012350</v>
      </c>
      <c r="B155" s="130" t="s">
        <v>812</v>
      </c>
      <c r="C155" s="12">
        <v>0</v>
      </c>
    </row>
    <row r="156" s="1" customFormat="1" hidden="1" customHeight="1" spans="1:3">
      <c r="A156" s="130">
        <v>2012399</v>
      </c>
      <c r="B156" s="130" t="s">
        <v>896</v>
      </c>
      <c r="C156" s="12">
        <v>0</v>
      </c>
    </row>
    <row r="157" s="1" customFormat="1" hidden="1" customHeight="1" spans="1:3">
      <c r="A157" s="130">
        <v>20125</v>
      </c>
      <c r="B157" s="133" t="s">
        <v>897</v>
      </c>
      <c r="C157" s="12">
        <f>SUM(C158:C164)</f>
        <v>0</v>
      </c>
    </row>
    <row r="158" s="1" customFormat="1" hidden="1" customHeight="1" spans="1:3">
      <c r="A158" s="130">
        <v>2012501</v>
      </c>
      <c r="B158" s="130" t="s">
        <v>803</v>
      </c>
      <c r="C158" s="12">
        <v>0</v>
      </c>
    </row>
    <row r="159" s="1" customFormat="1" hidden="1" customHeight="1" spans="1:3">
      <c r="A159" s="130">
        <v>2012502</v>
      </c>
      <c r="B159" s="130" t="s">
        <v>804</v>
      </c>
      <c r="C159" s="12">
        <v>0</v>
      </c>
    </row>
    <row r="160" s="1" customFormat="1" hidden="1" customHeight="1" spans="1:3">
      <c r="A160" s="130">
        <v>2012503</v>
      </c>
      <c r="B160" s="130" t="s">
        <v>805</v>
      </c>
      <c r="C160" s="12">
        <v>0</v>
      </c>
    </row>
    <row r="161" s="1" customFormat="1" hidden="1" customHeight="1" spans="1:3">
      <c r="A161" s="130">
        <v>2012504</v>
      </c>
      <c r="B161" s="130" t="s">
        <v>898</v>
      </c>
      <c r="C161" s="12">
        <v>0</v>
      </c>
    </row>
    <row r="162" s="1" customFormat="1" hidden="1" customHeight="1" spans="1:3">
      <c r="A162" s="130">
        <v>2012505</v>
      </c>
      <c r="B162" s="130" t="s">
        <v>899</v>
      </c>
      <c r="C162" s="12">
        <v>0</v>
      </c>
    </row>
    <row r="163" s="1" customFormat="1" hidden="1" customHeight="1" spans="1:3">
      <c r="A163" s="130">
        <v>2012550</v>
      </c>
      <c r="B163" s="130" t="s">
        <v>812</v>
      </c>
      <c r="C163" s="12">
        <v>0</v>
      </c>
    </row>
    <row r="164" s="1" customFormat="1" hidden="1" customHeight="1" spans="1:3">
      <c r="A164" s="130">
        <v>2012599</v>
      </c>
      <c r="B164" s="130" t="s">
        <v>900</v>
      </c>
      <c r="C164" s="12">
        <v>0</v>
      </c>
    </row>
    <row r="165" s="1" customFormat="1" customHeight="1" spans="1:3">
      <c r="A165" s="130">
        <v>20126</v>
      </c>
      <c r="B165" s="133" t="s">
        <v>901</v>
      </c>
      <c r="C165" s="12">
        <f>SUM(C166:C170)</f>
        <v>217</v>
      </c>
    </row>
    <row r="166" s="1" customFormat="1" customHeight="1" spans="1:3">
      <c r="A166" s="130">
        <v>2012601</v>
      </c>
      <c r="B166" s="130" t="s">
        <v>803</v>
      </c>
      <c r="C166" s="12">
        <v>144</v>
      </c>
    </row>
    <row r="167" s="1" customFormat="1" customHeight="1" spans="1:3">
      <c r="A167" s="130">
        <v>2012602</v>
      </c>
      <c r="B167" s="130" t="s">
        <v>804</v>
      </c>
      <c r="C167" s="12">
        <v>73</v>
      </c>
    </row>
    <row r="168" s="1" customFormat="1" hidden="1" customHeight="1" spans="1:3">
      <c r="A168" s="130">
        <v>2012603</v>
      </c>
      <c r="B168" s="130" t="s">
        <v>805</v>
      </c>
      <c r="C168" s="12">
        <v>0</v>
      </c>
    </row>
    <row r="169" s="1" customFormat="1" hidden="1" customHeight="1" spans="1:3">
      <c r="A169" s="130">
        <v>2012604</v>
      </c>
      <c r="B169" s="130" t="s">
        <v>902</v>
      </c>
      <c r="C169" s="12">
        <v>0</v>
      </c>
    </row>
    <row r="170" s="1" customFormat="1" hidden="1" customHeight="1" spans="1:3">
      <c r="A170" s="130">
        <v>2012699</v>
      </c>
      <c r="B170" s="130" t="s">
        <v>903</v>
      </c>
      <c r="C170" s="12">
        <v>0</v>
      </c>
    </row>
    <row r="171" s="1" customFormat="1" hidden="1" customHeight="1" spans="1:3">
      <c r="A171" s="130">
        <v>20128</v>
      </c>
      <c r="B171" s="133" t="s">
        <v>904</v>
      </c>
      <c r="C171" s="12">
        <f>SUM(C172:C177)</f>
        <v>0</v>
      </c>
    </row>
    <row r="172" s="1" customFormat="1" hidden="1" customHeight="1" spans="1:3">
      <c r="A172" s="130">
        <v>2012801</v>
      </c>
      <c r="B172" s="130" t="s">
        <v>803</v>
      </c>
      <c r="C172" s="12">
        <v>0</v>
      </c>
    </row>
    <row r="173" s="1" customFormat="1" hidden="1" customHeight="1" spans="1:3">
      <c r="A173" s="130">
        <v>2012802</v>
      </c>
      <c r="B173" s="130" t="s">
        <v>804</v>
      </c>
      <c r="C173" s="12">
        <v>0</v>
      </c>
    </row>
    <row r="174" s="1" customFormat="1" hidden="1" customHeight="1" spans="1:3">
      <c r="A174" s="130">
        <v>2012803</v>
      </c>
      <c r="B174" s="130" t="s">
        <v>805</v>
      </c>
      <c r="C174" s="12">
        <v>0</v>
      </c>
    </row>
    <row r="175" s="1" customFormat="1" hidden="1" customHeight="1" spans="1:3">
      <c r="A175" s="130">
        <v>2012804</v>
      </c>
      <c r="B175" s="130" t="s">
        <v>817</v>
      </c>
      <c r="C175" s="12">
        <v>0</v>
      </c>
    </row>
    <row r="176" s="1" customFormat="1" hidden="1" customHeight="1" spans="1:3">
      <c r="A176" s="130">
        <v>2012850</v>
      </c>
      <c r="B176" s="130" t="s">
        <v>812</v>
      </c>
      <c r="C176" s="12">
        <v>0</v>
      </c>
    </row>
    <row r="177" s="1" customFormat="1" hidden="1" customHeight="1" spans="1:3">
      <c r="A177" s="130">
        <v>2012899</v>
      </c>
      <c r="B177" s="130" t="s">
        <v>905</v>
      </c>
      <c r="C177" s="12">
        <v>0</v>
      </c>
    </row>
    <row r="178" s="1" customFormat="1" customHeight="1" spans="1:3">
      <c r="A178" s="130">
        <v>20129</v>
      </c>
      <c r="B178" s="133" t="s">
        <v>906</v>
      </c>
      <c r="C178" s="12">
        <f>SUM(C179:C184)</f>
        <v>568</v>
      </c>
    </row>
    <row r="179" s="1" customFormat="1" customHeight="1" spans="1:3">
      <c r="A179" s="130">
        <v>2012901</v>
      </c>
      <c r="B179" s="130" t="s">
        <v>803</v>
      </c>
      <c r="C179" s="12">
        <v>479</v>
      </c>
    </row>
    <row r="180" s="1" customFormat="1" customHeight="1" spans="1:3">
      <c r="A180" s="130">
        <v>2012902</v>
      </c>
      <c r="B180" s="130" t="s">
        <v>804</v>
      </c>
      <c r="C180" s="12">
        <v>89</v>
      </c>
    </row>
    <row r="181" s="1" customFormat="1" hidden="1" customHeight="1" spans="1:3">
      <c r="A181" s="130">
        <v>2012903</v>
      </c>
      <c r="B181" s="130" t="s">
        <v>805</v>
      </c>
      <c r="C181" s="12">
        <v>0</v>
      </c>
    </row>
    <row r="182" s="1" customFormat="1" hidden="1" customHeight="1" spans="1:3">
      <c r="A182" s="130">
        <v>2012906</v>
      </c>
      <c r="B182" s="130" t="s">
        <v>907</v>
      </c>
      <c r="C182" s="12">
        <v>0</v>
      </c>
    </row>
    <row r="183" s="1" customFormat="1" hidden="1" customHeight="1" spans="1:3">
      <c r="A183" s="130">
        <v>2012950</v>
      </c>
      <c r="B183" s="130" t="s">
        <v>812</v>
      </c>
      <c r="C183" s="12">
        <v>0</v>
      </c>
    </row>
    <row r="184" s="1" customFormat="1" hidden="1" customHeight="1" spans="1:3">
      <c r="A184" s="130">
        <v>2012999</v>
      </c>
      <c r="B184" s="130" t="s">
        <v>908</v>
      </c>
      <c r="C184" s="12">
        <v>0</v>
      </c>
    </row>
    <row r="185" s="1" customFormat="1" customHeight="1" spans="1:3">
      <c r="A185" s="130">
        <v>20131</v>
      </c>
      <c r="B185" s="133" t="s">
        <v>909</v>
      </c>
      <c r="C185" s="12">
        <f>SUM(C186:C191)</f>
        <v>1866</v>
      </c>
    </row>
    <row r="186" s="1" customFormat="1" customHeight="1" spans="1:3">
      <c r="A186" s="130">
        <v>2013101</v>
      </c>
      <c r="B186" s="130" t="s">
        <v>803</v>
      </c>
      <c r="C186" s="12">
        <v>1547</v>
      </c>
    </row>
    <row r="187" s="1" customFormat="1" customHeight="1" spans="1:3">
      <c r="A187" s="130">
        <v>2013102</v>
      </c>
      <c r="B187" s="130" t="s">
        <v>804</v>
      </c>
      <c r="C187" s="12">
        <v>9</v>
      </c>
    </row>
    <row r="188" s="1" customFormat="1" hidden="1" customHeight="1" spans="1:3">
      <c r="A188" s="130">
        <v>2013103</v>
      </c>
      <c r="B188" s="130" t="s">
        <v>805</v>
      </c>
      <c r="C188" s="12">
        <v>0</v>
      </c>
    </row>
    <row r="189" s="1" customFormat="1" customHeight="1" spans="1:3">
      <c r="A189" s="130">
        <v>2013105</v>
      </c>
      <c r="B189" s="130" t="s">
        <v>910</v>
      </c>
      <c r="C189" s="12">
        <v>310</v>
      </c>
    </row>
    <row r="190" s="1" customFormat="1" hidden="1" customHeight="1" spans="1:3">
      <c r="A190" s="130">
        <v>2013150</v>
      </c>
      <c r="B190" s="130" t="s">
        <v>812</v>
      </c>
      <c r="C190" s="12">
        <v>0</v>
      </c>
    </row>
    <row r="191" s="1" customFormat="1" hidden="1" customHeight="1" spans="1:3">
      <c r="A191" s="130">
        <v>2013199</v>
      </c>
      <c r="B191" s="130" t="s">
        <v>911</v>
      </c>
      <c r="C191" s="12">
        <v>0</v>
      </c>
    </row>
    <row r="192" s="1" customFormat="1" customHeight="1" spans="1:3">
      <c r="A192" s="130">
        <v>20132</v>
      </c>
      <c r="B192" s="133" t="s">
        <v>912</v>
      </c>
      <c r="C192" s="12">
        <f>SUM(C193:C198)</f>
        <v>2020</v>
      </c>
    </row>
    <row r="193" s="1" customFormat="1" customHeight="1" spans="1:3">
      <c r="A193" s="130">
        <v>2013201</v>
      </c>
      <c r="B193" s="130" t="s">
        <v>803</v>
      </c>
      <c r="C193" s="12">
        <v>408</v>
      </c>
    </row>
    <row r="194" s="1" customFormat="1" customHeight="1" spans="1:3">
      <c r="A194" s="130">
        <v>2013202</v>
      </c>
      <c r="B194" s="130" t="s">
        <v>804</v>
      </c>
      <c r="C194" s="12">
        <v>1612</v>
      </c>
    </row>
    <row r="195" s="1" customFormat="1" hidden="1" customHeight="1" spans="1:3">
      <c r="A195" s="130">
        <v>2013203</v>
      </c>
      <c r="B195" s="130" t="s">
        <v>805</v>
      </c>
      <c r="C195" s="12">
        <v>0</v>
      </c>
    </row>
    <row r="196" s="1" customFormat="1" hidden="1" customHeight="1" spans="1:3">
      <c r="A196" s="130">
        <v>2013204</v>
      </c>
      <c r="B196" s="130" t="s">
        <v>913</v>
      </c>
      <c r="C196" s="12">
        <v>0</v>
      </c>
    </row>
    <row r="197" s="1" customFormat="1" hidden="1" customHeight="1" spans="1:3">
      <c r="A197" s="130">
        <v>2013250</v>
      </c>
      <c r="B197" s="130" t="s">
        <v>812</v>
      </c>
      <c r="C197" s="12">
        <v>0</v>
      </c>
    </row>
    <row r="198" s="1" customFormat="1" hidden="1" customHeight="1" spans="1:3">
      <c r="A198" s="130">
        <v>2013299</v>
      </c>
      <c r="B198" s="130" t="s">
        <v>914</v>
      </c>
      <c r="C198" s="12">
        <v>0</v>
      </c>
    </row>
    <row r="199" s="1" customFormat="1" customHeight="1" spans="1:3">
      <c r="A199" s="130">
        <v>20133</v>
      </c>
      <c r="B199" s="133" t="s">
        <v>915</v>
      </c>
      <c r="C199" s="12">
        <f>SUM(C200:C204)</f>
        <v>822</v>
      </c>
    </row>
    <row r="200" s="1" customFormat="1" customHeight="1" spans="1:3">
      <c r="A200" s="130">
        <v>2013301</v>
      </c>
      <c r="B200" s="130" t="s">
        <v>803</v>
      </c>
      <c r="C200" s="12">
        <v>309</v>
      </c>
    </row>
    <row r="201" s="1" customFormat="1" customHeight="1" spans="1:3">
      <c r="A201" s="130">
        <v>2013302</v>
      </c>
      <c r="B201" s="130" t="s">
        <v>804</v>
      </c>
      <c r="C201" s="12">
        <v>513</v>
      </c>
    </row>
    <row r="202" s="1" customFormat="1" hidden="1" customHeight="1" spans="1:3">
      <c r="A202" s="130">
        <v>2013303</v>
      </c>
      <c r="B202" s="130" t="s">
        <v>805</v>
      </c>
      <c r="C202" s="12">
        <v>0</v>
      </c>
    </row>
    <row r="203" s="1" customFormat="1" hidden="1" customHeight="1" spans="1:3">
      <c r="A203" s="130">
        <v>2013350</v>
      </c>
      <c r="B203" s="130" t="s">
        <v>812</v>
      </c>
      <c r="C203" s="12">
        <v>0</v>
      </c>
    </row>
    <row r="204" s="1" customFormat="1" hidden="1" customHeight="1" spans="1:3">
      <c r="A204" s="130">
        <v>2013399</v>
      </c>
      <c r="B204" s="130" t="s">
        <v>916</v>
      </c>
      <c r="C204" s="12">
        <v>0</v>
      </c>
    </row>
    <row r="205" s="1" customFormat="1" customHeight="1" spans="1:3">
      <c r="A205" s="130">
        <v>20134</v>
      </c>
      <c r="B205" s="133" t="s">
        <v>917</v>
      </c>
      <c r="C205" s="12">
        <f>SUM(C206:C212)</f>
        <v>149</v>
      </c>
    </row>
    <row r="206" s="1" customFormat="1" customHeight="1" spans="1:3">
      <c r="A206" s="130">
        <v>2013401</v>
      </c>
      <c r="B206" s="130" t="s">
        <v>803</v>
      </c>
      <c r="C206" s="12">
        <v>94</v>
      </c>
    </row>
    <row r="207" s="1" customFormat="1" customHeight="1" spans="1:3">
      <c r="A207" s="130">
        <v>2013402</v>
      </c>
      <c r="B207" s="130" t="s">
        <v>804</v>
      </c>
      <c r="C207" s="12">
        <v>26</v>
      </c>
    </row>
    <row r="208" s="1" customFormat="1" hidden="1" customHeight="1" spans="1:3">
      <c r="A208" s="130">
        <v>2013403</v>
      </c>
      <c r="B208" s="130" t="s">
        <v>805</v>
      </c>
      <c r="C208" s="12">
        <v>0</v>
      </c>
    </row>
    <row r="209" s="1" customFormat="1" customHeight="1" spans="1:3">
      <c r="A209" s="130">
        <v>2013404</v>
      </c>
      <c r="B209" s="130" t="s">
        <v>918</v>
      </c>
      <c r="C209" s="12">
        <v>29</v>
      </c>
    </row>
    <row r="210" s="1" customFormat="1" hidden="1" customHeight="1" spans="1:3">
      <c r="A210" s="130">
        <v>2013405</v>
      </c>
      <c r="B210" s="130" t="s">
        <v>919</v>
      </c>
      <c r="C210" s="12">
        <v>0</v>
      </c>
    </row>
    <row r="211" s="1" customFormat="1" hidden="1" customHeight="1" spans="1:3">
      <c r="A211" s="130">
        <v>2013450</v>
      </c>
      <c r="B211" s="130" t="s">
        <v>812</v>
      </c>
      <c r="C211" s="12">
        <v>0</v>
      </c>
    </row>
    <row r="212" s="1" customFormat="1" hidden="1" customHeight="1" spans="1:3">
      <c r="A212" s="130">
        <v>2013499</v>
      </c>
      <c r="B212" s="130" t="s">
        <v>920</v>
      </c>
      <c r="C212" s="12">
        <v>0</v>
      </c>
    </row>
    <row r="213" s="1" customFormat="1" hidden="1" customHeight="1" spans="1:3">
      <c r="A213" s="130">
        <v>20135</v>
      </c>
      <c r="B213" s="133" t="s">
        <v>921</v>
      </c>
      <c r="C213" s="12">
        <f>SUM(C214:C218)</f>
        <v>0</v>
      </c>
    </row>
    <row r="214" s="1" customFormat="1" hidden="1" customHeight="1" spans="1:3">
      <c r="A214" s="130">
        <v>2013501</v>
      </c>
      <c r="B214" s="130" t="s">
        <v>803</v>
      </c>
      <c r="C214" s="12">
        <v>0</v>
      </c>
    </row>
    <row r="215" s="1" customFormat="1" hidden="1" customHeight="1" spans="1:3">
      <c r="A215" s="130">
        <v>2013502</v>
      </c>
      <c r="B215" s="130" t="s">
        <v>804</v>
      </c>
      <c r="C215" s="12">
        <v>0</v>
      </c>
    </row>
    <row r="216" s="1" customFormat="1" hidden="1" customHeight="1" spans="1:3">
      <c r="A216" s="130">
        <v>2013503</v>
      </c>
      <c r="B216" s="130" t="s">
        <v>805</v>
      </c>
      <c r="C216" s="12">
        <v>0</v>
      </c>
    </row>
    <row r="217" s="1" customFormat="1" hidden="1" customHeight="1" spans="1:3">
      <c r="A217" s="130">
        <v>2013550</v>
      </c>
      <c r="B217" s="130" t="s">
        <v>812</v>
      </c>
      <c r="C217" s="12">
        <v>0</v>
      </c>
    </row>
    <row r="218" s="1" customFormat="1" hidden="1" customHeight="1" spans="1:3">
      <c r="A218" s="130">
        <v>2013599</v>
      </c>
      <c r="B218" s="130" t="s">
        <v>922</v>
      </c>
      <c r="C218" s="12">
        <v>0</v>
      </c>
    </row>
    <row r="219" s="1" customFormat="1" customHeight="1" spans="1:3">
      <c r="A219" s="130">
        <v>20136</v>
      </c>
      <c r="B219" s="133" t="s">
        <v>923</v>
      </c>
      <c r="C219" s="12">
        <f>SUM(C220:C224)</f>
        <v>501</v>
      </c>
    </row>
    <row r="220" s="1" customFormat="1" hidden="1" customHeight="1" spans="1:3">
      <c r="A220" s="130">
        <v>2013601</v>
      </c>
      <c r="B220" s="130" t="s">
        <v>803</v>
      </c>
      <c r="C220" s="12">
        <v>0</v>
      </c>
    </row>
    <row r="221" s="1" customFormat="1" customHeight="1" spans="1:3">
      <c r="A221" s="130">
        <v>2013602</v>
      </c>
      <c r="B221" s="130" t="s">
        <v>804</v>
      </c>
      <c r="C221" s="12">
        <v>301</v>
      </c>
    </row>
    <row r="222" s="1" customFormat="1" hidden="1" customHeight="1" spans="1:3">
      <c r="A222" s="130">
        <v>2013603</v>
      </c>
      <c r="B222" s="130" t="s">
        <v>805</v>
      </c>
      <c r="C222" s="12">
        <v>0</v>
      </c>
    </row>
    <row r="223" s="1" customFormat="1" hidden="1" customHeight="1" spans="1:3">
      <c r="A223" s="130">
        <v>2013650</v>
      </c>
      <c r="B223" s="130" t="s">
        <v>812</v>
      </c>
      <c r="C223" s="12">
        <v>0</v>
      </c>
    </row>
    <row r="224" s="1" customFormat="1" customHeight="1" spans="1:3">
      <c r="A224" s="130">
        <v>2013699</v>
      </c>
      <c r="B224" s="130" t="s">
        <v>924</v>
      </c>
      <c r="C224" s="12">
        <v>200</v>
      </c>
    </row>
    <row r="225" s="1" customFormat="1" hidden="1" customHeight="1" spans="1:3">
      <c r="A225" s="130">
        <v>20137</v>
      </c>
      <c r="B225" s="133" t="s">
        <v>925</v>
      </c>
      <c r="C225" s="12">
        <f>SUM(C226:C230)</f>
        <v>0</v>
      </c>
    </row>
    <row r="226" s="1" customFormat="1" hidden="1" customHeight="1" spans="1:3">
      <c r="A226" s="130">
        <v>2013701</v>
      </c>
      <c r="B226" s="130" t="s">
        <v>803</v>
      </c>
      <c r="C226" s="12">
        <v>0</v>
      </c>
    </row>
    <row r="227" s="1" customFormat="1" hidden="1" customHeight="1" spans="1:3">
      <c r="A227" s="130">
        <v>2013702</v>
      </c>
      <c r="B227" s="130" t="s">
        <v>804</v>
      </c>
      <c r="C227" s="12">
        <v>0</v>
      </c>
    </row>
    <row r="228" s="1" customFormat="1" hidden="1" customHeight="1" spans="1:3">
      <c r="A228" s="130">
        <v>2013703</v>
      </c>
      <c r="B228" s="130" t="s">
        <v>805</v>
      </c>
      <c r="C228" s="12">
        <v>0</v>
      </c>
    </row>
    <row r="229" s="1" customFormat="1" hidden="1" customHeight="1" spans="1:3">
      <c r="A229" s="130">
        <v>2013750</v>
      </c>
      <c r="B229" s="130" t="s">
        <v>812</v>
      </c>
      <c r="C229" s="12">
        <v>0</v>
      </c>
    </row>
    <row r="230" s="1" customFormat="1" hidden="1" customHeight="1" spans="1:3">
      <c r="A230" s="130">
        <v>2013799</v>
      </c>
      <c r="B230" s="130" t="s">
        <v>926</v>
      </c>
      <c r="C230" s="12">
        <v>0</v>
      </c>
    </row>
    <row r="231" s="1" customFormat="1" customHeight="1" spans="1:3">
      <c r="A231" s="130">
        <v>20138</v>
      </c>
      <c r="B231" s="133" t="s">
        <v>927</v>
      </c>
      <c r="C231" s="12">
        <f>SUM(C232:C247)</f>
        <v>2029</v>
      </c>
    </row>
    <row r="232" s="1" customFormat="1" customHeight="1" spans="1:3">
      <c r="A232" s="130">
        <v>2013801</v>
      </c>
      <c r="B232" s="130" t="s">
        <v>803</v>
      </c>
      <c r="C232" s="12">
        <v>1242</v>
      </c>
    </row>
    <row r="233" s="1" customFormat="1" customHeight="1" spans="1:3">
      <c r="A233" s="130">
        <v>2013802</v>
      </c>
      <c r="B233" s="130" t="s">
        <v>804</v>
      </c>
      <c r="C233" s="12">
        <v>44</v>
      </c>
    </row>
    <row r="234" s="1" customFormat="1" hidden="1" customHeight="1" spans="1:3">
      <c r="A234" s="130">
        <v>2013803</v>
      </c>
      <c r="B234" s="130" t="s">
        <v>805</v>
      </c>
      <c r="C234" s="12">
        <v>0</v>
      </c>
    </row>
    <row r="235" s="1" customFormat="1" customHeight="1" spans="1:3">
      <c r="A235" s="130">
        <v>2013804</v>
      </c>
      <c r="B235" s="130" t="s">
        <v>928</v>
      </c>
      <c r="C235" s="12">
        <v>43</v>
      </c>
    </row>
    <row r="236" s="1" customFormat="1" customHeight="1" spans="1:3">
      <c r="A236" s="130">
        <v>2013805</v>
      </c>
      <c r="B236" s="130" t="s">
        <v>929</v>
      </c>
      <c r="C236" s="12">
        <v>68</v>
      </c>
    </row>
    <row r="237" s="1" customFormat="1" customHeight="1" spans="1:3">
      <c r="A237" s="130">
        <v>2013806</v>
      </c>
      <c r="B237" s="130" t="s">
        <v>930</v>
      </c>
      <c r="C237" s="12">
        <v>4</v>
      </c>
    </row>
    <row r="238" s="1" customFormat="1" hidden="1" customHeight="1" spans="1:3">
      <c r="A238" s="130">
        <v>2013807</v>
      </c>
      <c r="B238" s="130" t="s">
        <v>931</v>
      </c>
      <c r="C238" s="12">
        <v>0</v>
      </c>
    </row>
    <row r="239" s="1" customFormat="1" hidden="1" customHeight="1" spans="1:3">
      <c r="A239" s="130">
        <v>2013808</v>
      </c>
      <c r="B239" s="130" t="s">
        <v>844</v>
      </c>
      <c r="C239" s="12">
        <v>0</v>
      </c>
    </row>
    <row r="240" s="1" customFormat="1" hidden="1" customHeight="1" spans="1:3">
      <c r="A240" s="130">
        <v>2013809</v>
      </c>
      <c r="B240" s="130" t="s">
        <v>932</v>
      </c>
      <c r="C240" s="12">
        <v>0</v>
      </c>
    </row>
    <row r="241" s="1" customFormat="1" hidden="1" customHeight="1" spans="1:3">
      <c r="A241" s="130">
        <v>2013810</v>
      </c>
      <c r="B241" s="130" t="s">
        <v>933</v>
      </c>
      <c r="C241" s="12">
        <v>0</v>
      </c>
    </row>
    <row r="242" s="1" customFormat="1" hidden="1" customHeight="1" spans="1:3">
      <c r="A242" s="130">
        <v>2013811</v>
      </c>
      <c r="B242" s="130" t="s">
        <v>934</v>
      </c>
      <c r="C242" s="12">
        <v>0</v>
      </c>
    </row>
    <row r="243" s="1" customFormat="1" hidden="1" customHeight="1" spans="1:3">
      <c r="A243" s="130">
        <v>2013812</v>
      </c>
      <c r="B243" s="130" t="s">
        <v>935</v>
      </c>
      <c r="C243" s="12">
        <v>0</v>
      </c>
    </row>
    <row r="244" s="1" customFormat="1" hidden="1" customHeight="1" spans="1:3">
      <c r="A244" s="130">
        <v>2013813</v>
      </c>
      <c r="B244" s="130" t="s">
        <v>936</v>
      </c>
      <c r="C244" s="12">
        <v>0</v>
      </c>
    </row>
    <row r="245" s="1" customFormat="1" hidden="1" customHeight="1" spans="1:3">
      <c r="A245" s="130">
        <v>2013814</v>
      </c>
      <c r="B245" s="130" t="s">
        <v>937</v>
      </c>
      <c r="C245" s="12">
        <v>0</v>
      </c>
    </row>
    <row r="246" s="1" customFormat="1" customHeight="1" spans="1:3">
      <c r="A246" s="130">
        <v>2013850</v>
      </c>
      <c r="B246" s="130" t="s">
        <v>812</v>
      </c>
      <c r="C246" s="12">
        <v>308</v>
      </c>
    </row>
    <row r="247" s="1" customFormat="1" customHeight="1" spans="1:3">
      <c r="A247" s="130">
        <v>2013899</v>
      </c>
      <c r="B247" s="130" t="s">
        <v>938</v>
      </c>
      <c r="C247" s="12">
        <v>320</v>
      </c>
    </row>
    <row r="248" s="1" customFormat="1" hidden="1" customHeight="1" spans="1:3">
      <c r="A248" s="130">
        <v>20199</v>
      </c>
      <c r="B248" s="133" t="s">
        <v>939</v>
      </c>
      <c r="C248" s="12">
        <f>SUM(C249:C250)</f>
        <v>0</v>
      </c>
    </row>
    <row r="249" s="1" customFormat="1" hidden="1" customHeight="1" spans="1:3">
      <c r="A249" s="130">
        <v>2019901</v>
      </c>
      <c r="B249" s="130" t="s">
        <v>940</v>
      </c>
      <c r="C249" s="12">
        <v>0</v>
      </c>
    </row>
    <row r="250" s="1" customFormat="1" hidden="1" customHeight="1" spans="1:3">
      <c r="A250" s="130">
        <v>2019999</v>
      </c>
      <c r="B250" s="130" t="s">
        <v>941</v>
      </c>
      <c r="C250" s="12">
        <v>0</v>
      </c>
    </row>
    <row r="251" s="1" customFormat="1" hidden="1" customHeight="1" spans="1:3">
      <c r="A251" s="130">
        <v>202</v>
      </c>
      <c r="B251" s="133" t="s">
        <v>942</v>
      </c>
      <c r="C251" s="12">
        <f>SUM(C252,C259,C262,C265,C271,C275,C277,C282,C288)</f>
        <v>0</v>
      </c>
    </row>
    <row r="252" s="1" customFormat="1" hidden="1" customHeight="1" spans="1:3">
      <c r="A252" s="130">
        <v>20201</v>
      </c>
      <c r="B252" s="133" t="s">
        <v>943</v>
      </c>
      <c r="C252" s="12">
        <f>SUM(C253:C258)</f>
        <v>0</v>
      </c>
    </row>
    <row r="253" s="1" customFormat="1" hidden="1" customHeight="1" spans="1:3">
      <c r="A253" s="130">
        <v>2020101</v>
      </c>
      <c r="B253" s="130" t="s">
        <v>803</v>
      </c>
      <c r="C253" s="12">
        <v>0</v>
      </c>
    </row>
    <row r="254" s="1" customFormat="1" hidden="1" customHeight="1" spans="1:3">
      <c r="A254" s="130">
        <v>2020102</v>
      </c>
      <c r="B254" s="130" t="s">
        <v>804</v>
      </c>
      <c r="C254" s="12">
        <v>0</v>
      </c>
    </row>
    <row r="255" s="1" customFormat="1" hidden="1" customHeight="1" spans="1:3">
      <c r="A255" s="130">
        <v>2020103</v>
      </c>
      <c r="B255" s="130" t="s">
        <v>805</v>
      </c>
      <c r="C255" s="12">
        <v>0</v>
      </c>
    </row>
    <row r="256" s="1" customFormat="1" hidden="1" customHeight="1" spans="1:3">
      <c r="A256" s="130">
        <v>2020104</v>
      </c>
      <c r="B256" s="130" t="s">
        <v>910</v>
      </c>
      <c r="C256" s="12">
        <v>0</v>
      </c>
    </row>
    <row r="257" s="1" customFormat="1" hidden="1" customHeight="1" spans="1:3">
      <c r="A257" s="130">
        <v>2020150</v>
      </c>
      <c r="B257" s="130" t="s">
        <v>812</v>
      </c>
      <c r="C257" s="12">
        <v>0</v>
      </c>
    </row>
    <row r="258" s="1" customFormat="1" hidden="1" customHeight="1" spans="1:3">
      <c r="A258" s="130">
        <v>2020199</v>
      </c>
      <c r="B258" s="130" t="s">
        <v>944</v>
      </c>
      <c r="C258" s="12">
        <v>0</v>
      </c>
    </row>
    <row r="259" s="1" customFormat="1" hidden="1" customHeight="1" spans="1:3">
      <c r="A259" s="130">
        <v>20202</v>
      </c>
      <c r="B259" s="133" t="s">
        <v>945</v>
      </c>
      <c r="C259" s="12">
        <f>SUM(C260:C261)</f>
        <v>0</v>
      </c>
    </row>
    <row r="260" s="1" customFormat="1" hidden="1" customHeight="1" spans="1:3">
      <c r="A260" s="130">
        <v>2020201</v>
      </c>
      <c r="B260" s="130" t="s">
        <v>946</v>
      </c>
      <c r="C260" s="12">
        <v>0</v>
      </c>
    </row>
    <row r="261" s="1" customFormat="1" hidden="1" customHeight="1" spans="1:3">
      <c r="A261" s="130">
        <v>2020202</v>
      </c>
      <c r="B261" s="130" t="s">
        <v>947</v>
      </c>
      <c r="C261" s="12">
        <v>0</v>
      </c>
    </row>
    <row r="262" s="1" customFormat="1" hidden="1" customHeight="1" spans="1:3">
      <c r="A262" s="130">
        <v>20203</v>
      </c>
      <c r="B262" s="133" t="s">
        <v>948</v>
      </c>
      <c r="C262" s="12">
        <f>SUM(C263:C264)</f>
        <v>0</v>
      </c>
    </row>
    <row r="263" s="1" customFormat="1" hidden="1" customHeight="1" spans="1:3">
      <c r="A263" s="130">
        <v>2020304</v>
      </c>
      <c r="B263" s="130" t="s">
        <v>949</v>
      </c>
      <c r="C263" s="12">
        <v>0</v>
      </c>
    </row>
    <row r="264" s="1" customFormat="1" hidden="1" customHeight="1" spans="1:3">
      <c r="A264" s="130">
        <v>2020306</v>
      </c>
      <c r="B264" s="130" t="s">
        <v>950</v>
      </c>
      <c r="C264" s="12">
        <v>0</v>
      </c>
    </row>
    <row r="265" s="1" customFormat="1" hidden="1" customHeight="1" spans="1:3">
      <c r="A265" s="130">
        <v>20204</v>
      </c>
      <c r="B265" s="133" t="s">
        <v>951</v>
      </c>
      <c r="C265" s="12">
        <f>SUM(C266:C270)</f>
        <v>0</v>
      </c>
    </row>
    <row r="266" s="1" customFormat="1" hidden="1" customHeight="1" spans="1:3">
      <c r="A266" s="130">
        <v>2020401</v>
      </c>
      <c r="B266" s="130" t="s">
        <v>952</v>
      </c>
      <c r="C266" s="12">
        <v>0</v>
      </c>
    </row>
    <row r="267" s="1" customFormat="1" hidden="1" customHeight="1" spans="1:3">
      <c r="A267" s="130">
        <v>2020402</v>
      </c>
      <c r="B267" s="130" t="s">
        <v>953</v>
      </c>
      <c r="C267" s="12">
        <v>0</v>
      </c>
    </row>
    <row r="268" s="1" customFormat="1" hidden="1" customHeight="1" spans="1:3">
      <c r="A268" s="130">
        <v>2020403</v>
      </c>
      <c r="B268" s="130" t="s">
        <v>954</v>
      </c>
      <c r="C268" s="12">
        <v>0</v>
      </c>
    </row>
    <row r="269" s="1" customFormat="1" hidden="1" customHeight="1" spans="1:3">
      <c r="A269" s="130">
        <v>2020404</v>
      </c>
      <c r="B269" s="130" t="s">
        <v>955</v>
      </c>
      <c r="C269" s="12">
        <v>0</v>
      </c>
    </row>
    <row r="270" s="1" customFormat="1" hidden="1" customHeight="1" spans="1:3">
      <c r="A270" s="130">
        <v>2020499</v>
      </c>
      <c r="B270" s="130" t="s">
        <v>956</v>
      </c>
      <c r="C270" s="12">
        <v>0</v>
      </c>
    </row>
    <row r="271" s="1" customFormat="1" hidden="1" customHeight="1" spans="1:3">
      <c r="A271" s="130">
        <v>20205</v>
      </c>
      <c r="B271" s="133" t="s">
        <v>957</v>
      </c>
      <c r="C271" s="12">
        <f>SUM(C272:C274)</f>
        <v>0</v>
      </c>
    </row>
    <row r="272" s="1" customFormat="1" hidden="1" customHeight="1" spans="1:3">
      <c r="A272" s="130">
        <v>2020503</v>
      </c>
      <c r="B272" s="130" t="s">
        <v>958</v>
      </c>
      <c r="C272" s="12">
        <v>0</v>
      </c>
    </row>
    <row r="273" s="1" customFormat="1" hidden="1" customHeight="1" spans="1:3">
      <c r="A273" s="130">
        <v>2020504</v>
      </c>
      <c r="B273" s="130" t="s">
        <v>959</v>
      </c>
      <c r="C273" s="12">
        <v>0</v>
      </c>
    </row>
    <row r="274" s="1" customFormat="1" hidden="1" customHeight="1" spans="1:3">
      <c r="A274" s="130">
        <v>2020599</v>
      </c>
      <c r="B274" s="130" t="s">
        <v>960</v>
      </c>
      <c r="C274" s="12">
        <v>0</v>
      </c>
    </row>
    <row r="275" s="1" customFormat="1" hidden="1" customHeight="1" spans="1:3">
      <c r="A275" s="130">
        <v>20206</v>
      </c>
      <c r="B275" s="133" t="s">
        <v>961</v>
      </c>
      <c r="C275" s="12">
        <f>C276</f>
        <v>0</v>
      </c>
    </row>
    <row r="276" s="1" customFormat="1" hidden="1" customHeight="1" spans="1:3">
      <c r="A276" s="130">
        <v>2020601</v>
      </c>
      <c r="B276" s="130" t="s">
        <v>962</v>
      </c>
      <c r="C276" s="12">
        <v>0</v>
      </c>
    </row>
    <row r="277" s="1" customFormat="1" hidden="1" customHeight="1" spans="1:3">
      <c r="A277" s="130">
        <v>20207</v>
      </c>
      <c r="B277" s="133" t="s">
        <v>963</v>
      </c>
      <c r="C277" s="12">
        <f>SUM(C278:C281)</f>
        <v>0</v>
      </c>
    </row>
    <row r="278" s="1" customFormat="1" hidden="1" customHeight="1" spans="1:3">
      <c r="A278" s="130">
        <v>2020701</v>
      </c>
      <c r="B278" s="130" t="s">
        <v>964</v>
      </c>
      <c r="C278" s="12">
        <v>0</v>
      </c>
    </row>
    <row r="279" s="1" customFormat="1" hidden="1" customHeight="1" spans="1:3">
      <c r="A279" s="130">
        <v>2020702</v>
      </c>
      <c r="B279" s="130" t="s">
        <v>965</v>
      </c>
      <c r="C279" s="12">
        <v>0</v>
      </c>
    </row>
    <row r="280" s="1" customFormat="1" hidden="1" customHeight="1" spans="1:3">
      <c r="A280" s="130">
        <v>2020703</v>
      </c>
      <c r="B280" s="130" t="s">
        <v>966</v>
      </c>
      <c r="C280" s="12">
        <v>0</v>
      </c>
    </row>
    <row r="281" s="1" customFormat="1" hidden="1" customHeight="1" spans="1:3">
      <c r="A281" s="130">
        <v>2020799</v>
      </c>
      <c r="B281" s="130" t="s">
        <v>967</v>
      </c>
      <c r="C281" s="12">
        <v>0</v>
      </c>
    </row>
    <row r="282" s="1" customFormat="1" hidden="1" customHeight="1" spans="1:3">
      <c r="A282" s="130">
        <v>20208</v>
      </c>
      <c r="B282" s="133" t="s">
        <v>968</v>
      </c>
      <c r="C282" s="12">
        <f>SUM(C283:C287)</f>
        <v>0</v>
      </c>
    </row>
    <row r="283" s="1" customFormat="1" hidden="1" customHeight="1" spans="1:3">
      <c r="A283" s="130">
        <v>2020801</v>
      </c>
      <c r="B283" s="130" t="s">
        <v>803</v>
      </c>
      <c r="C283" s="12">
        <v>0</v>
      </c>
    </row>
    <row r="284" s="1" customFormat="1" hidden="1" customHeight="1" spans="1:3">
      <c r="A284" s="130">
        <v>2020802</v>
      </c>
      <c r="B284" s="130" t="s">
        <v>804</v>
      </c>
      <c r="C284" s="12">
        <v>0</v>
      </c>
    </row>
    <row r="285" s="1" customFormat="1" hidden="1" customHeight="1" spans="1:3">
      <c r="A285" s="130">
        <v>2020803</v>
      </c>
      <c r="B285" s="130" t="s">
        <v>805</v>
      </c>
      <c r="C285" s="12">
        <v>0</v>
      </c>
    </row>
    <row r="286" s="1" customFormat="1" hidden="1" customHeight="1" spans="1:3">
      <c r="A286" s="130">
        <v>2020850</v>
      </c>
      <c r="B286" s="130" t="s">
        <v>812</v>
      </c>
      <c r="C286" s="12">
        <v>0</v>
      </c>
    </row>
    <row r="287" s="1" customFormat="1" hidden="1" customHeight="1" spans="1:3">
      <c r="A287" s="130">
        <v>2020899</v>
      </c>
      <c r="B287" s="130" t="s">
        <v>969</v>
      </c>
      <c r="C287" s="12">
        <v>0</v>
      </c>
    </row>
    <row r="288" s="1" customFormat="1" hidden="1" customHeight="1" spans="1:3">
      <c r="A288" s="130">
        <v>20299</v>
      </c>
      <c r="B288" s="133" t="s">
        <v>970</v>
      </c>
      <c r="C288" s="12">
        <f t="shared" ref="C288:C293" si="0">C289</f>
        <v>0</v>
      </c>
    </row>
    <row r="289" s="1" customFormat="1" hidden="1" customHeight="1" spans="1:3">
      <c r="A289" s="130">
        <v>2029901</v>
      </c>
      <c r="B289" s="130" t="s">
        <v>971</v>
      </c>
      <c r="C289" s="12">
        <v>0</v>
      </c>
    </row>
    <row r="290" s="1" customFormat="1" hidden="1" customHeight="1" spans="1:3">
      <c r="A290" s="130">
        <v>203</v>
      </c>
      <c r="B290" s="133" t="s">
        <v>972</v>
      </c>
      <c r="C290" s="12">
        <f>SUM(C291,C293,C295,C297,C307)</f>
        <v>0</v>
      </c>
    </row>
    <row r="291" s="1" customFormat="1" hidden="1" customHeight="1" spans="1:3">
      <c r="A291" s="130">
        <v>20301</v>
      </c>
      <c r="B291" s="133" t="s">
        <v>973</v>
      </c>
      <c r="C291" s="12">
        <f t="shared" si="0"/>
        <v>0</v>
      </c>
    </row>
    <row r="292" s="1" customFormat="1" hidden="1" customHeight="1" spans="1:3">
      <c r="A292" s="130">
        <v>2030101</v>
      </c>
      <c r="B292" s="130" t="s">
        <v>974</v>
      </c>
      <c r="C292" s="12">
        <v>0</v>
      </c>
    </row>
    <row r="293" s="1" customFormat="1" hidden="1" customHeight="1" spans="1:3">
      <c r="A293" s="130">
        <v>20304</v>
      </c>
      <c r="B293" s="133" t="s">
        <v>975</v>
      </c>
      <c r="C293" s="12">
        <f t="shared" si="0"/>
        <v>0</v>
      </c>
    </row>
    <row r="294" s="1" customFormat="1" hidden="1" customHeight="1" spans="1:3">
      <c r="A294" s="130">
        <v>2030401</v>
      </c>
      <c r="B294" s="130" t="s">
        <v>976</v>
      </c>
      <c r="C294" s="12">
        <v>0</v>
      </c>
    </row>
    <row r="295" s="1" customFormat="1" hidden="1" customHeight="1" spans="1:3">
      <c r="A295" s="130">
        <v>20305</v>
      </c>
      <c r="B295" s="133" t="s">
        <v>977</v>
      </c>
      <c r="C295" s="12">
        <f>C296</f>
        <v>0</v>
      </c>
    </row>
    <row r="296" s="1" customFormat="1" hidden="1" customHeight="1" spans="1:3">
      <c r="A296" s="130">
        <v>2030501</v>
      </c>
      <c r="B296" s="130" t="s">
        <v>978</v>
      </c>
      <c r="C296" s="12">
        <v>0</v>
      </c>
    </row>
    <row r="297" s="1" customFormat="1" hidden="1" customHeight="1" spans="1:3">
      <c r="A297" s="130">
        <v>20306</v>
      </c>
      <c r="B297" s="133" t="s">
        <v>979</v>
      </c>
      <c r="C297" s="12">
        <f>SUM(C298:C306)</f>
        <v>0</v>
      </c>
    </row>
    <row r="298" s="1" customFormat="1" hidden="1" customHeight="1" spans="1:3">
      <c r="A298" s="130">
        <v>2030601</v>
      </c>
      <c r="B298" s="130" t="s">
        <v>980</v>
      </c>
      <c r="C298" s="12">
        <v>0</v>
      </c>
    </row>
    <row r="299" s="1" customFormat="1" hidden="1" customHeight="1" spans="1:3">
      <c r="A299" s="130">
        <v>2030602</v>
      </c>
      <c r="B299" s="130" t="s">
        <v>981</v>
      </c>
      <c r="C299" s="12">
        <v>0</v>
      </c>
    </row>
    <row r="300" s="1" customFormat="1" hidden="1" customHeight="1" spans="1:3">
      <c r="A300" s="130">
        <v>2030603</v>
      </c>
      <c r="B300" s="130" t="s">
        <v>982</v>
      </c>
      <c r="C300" s="12">
        <v>0</v>
      </c>
    </row>
    <row r="301" s="1" customFormat="1" hidden="1" customHeight="1" spans="1:3">
      <c r="A301" s="130">
        <v>2030604</v>
      </c>
      <c r="B301" s="130" t="s">
        <v>983</v>
      </c>
      <c r="C301" s="12">
        <v>0</v>
      </c>
    </row>
    <row r="302" s="1" customFormat="1" hidden="1" customHeight="1" spans="1:3">
      <c r="A302" s="130">
        <v>2030605</v>
      </c>
      <c r="B302" s="130" t="s">
        <v>984</v>
      </c>
      <c r="C302" s="12">
        <v>0</v>
      </c>
    </row>
    <row r="303" s="1" customFormat="1" hidden="1" customHeight="1" spans="1:3">
      <c r="A303" s="130">
        <v>2030606</v>
      </c>
      <c r="B303" s="130" t="s">
        <v>985</v>
      </c>
      <c r="C303" s="12">
        <v>0</v>
      </c>
    </row>
    <row r="304" s="1" customFormat="1" hidden="1" customHeight="1" spans="1:3">
      <c r="A304" s="130">
        <v>2030607</v>
      </c>
      <c r="B304" s="130" t="s">
        <v>986</v>
      </c>
      <c r="C304" s="12">
        <v>0</v>
      </c>
    </row>
    <row r="305" s="1" customFormat="1" hidden="1" customHeight="1" spans="1:3">
      <c r="A305" s="130">
        <v>2030608</v>
      </c>
      <c r="B305" s="130" t="s">
        <v>987</v>
      </c>
      <c r="C305" s="12">
        <v>0</v>
      </c>
    </row>
    <row r="306" s="1" customFormat="1" hidden="1" customHeight="1" spans="1:3">
      <c r="A306" s="130">
        <v>2030699</v>
      </c>
      <c r="B306" s="130" t="s">
        <v>988</v>
      </c>
      <c r="C306" s="12">
        <v>0</v>
      </c>
    </row>
    <row r="307" s="1" customFormat="1" hidden="1" customHeight="1" spans="1:3">
      <c r="A307" s="130">
        <v>20399</v>
      </c>
      <c r="B307" s="133" t="s">
        <v>989</v>
      </c>
      <c r="C307" s="12">
        <f>C308</f>
        <v>0</v>
      </c>
    </row>
    <row r="308" s="1" customFormat="1" hidden="1" customHeight="1" spans="1:3">
      <c r="A308" s="130">
        <v>2039901</v>
      </c>
      <c r="B308" s="130" t="s">
        <v>990</v>
      </c>
      <c r="C308" s="12">
        <v>0</v>
      </c>
    </row>
    <row r="309" s="1" customFormat="1" customHeight="1" spans="1:3">
      <c r="A309" s="130">
        <v>204</v>
      </c>
      <c r="B309" s="133" t="s">
        <v>991</v>
      </c>
      <c r="C309" s="12">
        <f>SUM(C310,C313,C322,C329,C337,C346,C362,C372,C382,C390,C396)</f>
        <v>17271</v>
      </c>
    </row>
    <row r="310" s="1" customFormat="1" customHeight="1" spans="1:3">
      <c r="A310" s="130">
        <v>20401</v>
      </c>
      <c r="B310" s="133" t="s">
        <v>992</v>
      </c>
      <c r="C310" s="12">
        <f>SUM(C311:C312)</f>
        <v>825</v>
      </c>
    </row>
    <row r="311" s="1" customFormat="1" hidden="1" customHeight="1" spans="1:3">
      <c r="A311" s="130">
        <v>2040101</v>
      </c>
      <c r="B311" s="130" t="s">
        <v>993</v>
      </c>
      <c r="C311" s="12">
        <v>0</v>
      </c>
    </row>
    <row r="312" s="1" customFormat="1" customHeight="1" spans="1:3">
      <c r="A312" s="130">
        <v>2040199</v>
      </c>
      <c r="B312" s="130" t="s">
        <v>994</v>
      </c>
      <c r="C312" s="12">
        <v>825</v>
      </c>
    </row>
    <row r="313" s="1" customFormat="1" customHeight="1" spans="1:3">
      <c r="A313" s="130">
        <v>20402</v>
      </c>
      <c r="B313" s="133" t="s">
        <v>995</v>
      </c>
      <c r="C313" s="12">
        <f>SUM(C314:C321)</f>
        <v>13227</v>
      </c>
    </row>
    <row r="314" s="1" customFormat="1" customHeight="1" spans="1:3">
      <c r="A314" s="130">
        <v>2040201</v>
      </c>
      <c r="B314" s="130" t="s">
        <v>803</v>
      </c>
      <c r="C314" s="12">
        <v>9896</v>
      </c>
    </row>
    <row r="315" s="1" customFormat="1" customHeight="1" spans="1:3">
      <c r="A315" s="130">
        <v>2040202</v>
      </c>
      <c r="B315" s="130" t="s">
        <v>804</v>
      </c>
      <c r="C315" s="12">
        <v>957</v>
      </c>
    </row>
    <row r="316" s="1" customFormat="1" hidden="1" customHeight="1" spans="1:3">
      <c r="A316" s="130">
        <v>2040203</v>
      </c>
      <c r="B316" s="130" t="s">
        <v>805</v>
      </c>
      <c r="C316" s="12">
        <v>0</v>
      </c>
    </row>
    <row r="317" s="1" customFormat="1" customHeight="1" spans="1:3">
      <c r="A317" s="130">
        <v>2040219</v>
      </c>
      <c r="B317" s="130" t="s">
        <v>844</v>
      </c>
      <c r="C317" s="12">
        <v>454</v>
      </c>
    </row>
    <row r="318" s="1" customFormat="1" customHeight="1" spans="1:3">
      <c r="A318" s="130">
        <v>2040220</v>
      </c>
      <c r="B318" s="130" t="s">
        <v>996</v>
      </c>
      <c r="C318" s="12">
        <v>445</v>
      </c>
    </row>
    <row r="319" s="1" customFormat="1" customHeight="1" spans="1:3">
      <c r="A319" s="130">
        <v>2040221</v>
      </c>
      <c r="B319" s="130" t="s">
        <v>997</v>
      </c>
      <c r="C319" s="12">
        <v>112</v>
      </c>
    </row>
    <row r="320" s="1" customFormat="1" hidden="1" customHeight="1" spans="1:3">
      <c r="A320" s="130">
        <v>2040250</v>
      </c>
      <c r="B320" s="130" t="s">
        <v>812</v>
      </c>
      <c r="C320" s="12">
        <v>0</v>
      </c>
    </row>
    <row r="321" s="1" customFormat="1" customHeight="1" spans="1:3">
      <c r="A321" s="130">
        <v>2040299</v>
      </c>
      <c r="B321" s="130" t="s">
        <v>998</v>
      </c>
      <c r="C321" s="12">
        <v>1363</v>
      </c>
    </row>
    <row r="322" s="1" customFormat="1" hidden="1" customHeight="1" spans="1:3">
      <c r="A322" s="130">
        <v>20403</v>
      </c>
      <c r="B322" s="133" t="s">
        <v>999</v>
      </c>
      <c r="C322" s="12">
        <f>SUM(C323:C328)</f>
        <v>0</v>
      </c>
    </row>
    <row r="323" s="1" customFormat="1" hidden="1" customHeight="1" spans="1:3">
      <c r="A323" s="130">
        <v>2040301</v>
      </c>
      <c r="B323" s="130" t="s">
        <v>803</v>
      </c>
      <c r="C323" s="12">
        <v>0</v>
      </c>
    </row>
    <row r="324" s="1" customFormat="1" hidden="1" customHeight="1" spans="1:3">
      <c r="A324" s="130">
        <v>2040302</v>
      </c>
      <c r="B324" s="130" t="s">
        <v>804</v>
      </c>
      <c r="C324" s="12">
        <v>0</v>
      </c>
    </row>
    <row r="325" s="1" customFormat="1" hidden="1" customHeight="1" spans="1:3">
      <c r="A325" s="130">
        <v>2040303</v>
      </c>
      <c r="B325" s="130" t="s">
        <v>805</v>
      </c>
      <c r="C325" s="12">
        <v>0</v>
      </c>
    </row>
    <row r="326" s="1" customFormat="1" hidden="1" customHeight="1" spans="1:3">
      <c r="A326" s="130">
        <v>2040304</v>
      </c>
      <c r="B326" s="130" t="s">
        <v>1000</v>
      </c>
      <c r="C326" s="12">
        <v>0</v>
      </c>
    </row>
    <row r="327" s="1" customFormat="1" hidden="1" customHeight="1" spans="1:3">
      <c r="A327" s="130">
        <v>2040350</v>
      </c>
      <c r="B327" s="130" t="s">
        <v>812</v>
      </c>
      <c r="C327" s="12">
        <v>0</v>
      </c>
    </row>
    <row r="328" s="1" customFormat="1" hidden="1" customHeight="1" spans="1:3">
      <c r="A328" s="130">
        <v>2040399</v>
      </c>
      <c r="B328" s="130" t="s">
        <v>1001</v>
      </c>
      <c r="C328" s="12">
        <v>0</v>
      </c>
    </row>
    <row r="329" s="1" customFormat="1" customHeight="1" spans="1:3">
      <c r="A329" s="130">
        <v>20404</v>
      </c>
      <c r="B329" s="133" t="s">
        <v>1002</v>
      </c>
      <c r="C329" s="12">
        <f>SUM(C330:C336)</f>
        <v>534</v>
      </c>
    </row>
    <row r="330" s="1" customFormat="1" customHeight="1" spans="1:3">
      <c r="A330" s="130">
        <v>2040401</v>
      </c>
      <c r="B330" s="130" t="s">
        <v>803</v>
      </c>
      <c r="C330" s="12">
        <v>444</v>
      </c>
    </row>
    <row r="331" s="1" customFormat="1" customHeight="1" spans="1:3">
      <c r="A331" s="130">
        <v>2040402</v>
      </c>
      <c r="B331" s="130" t="s">
        <v>804</v>
      </c>
      <c r="C331" s="12">
        <v>90</v>
      </c>
    </row>
    <row r="332" s="1" customFormat="1" hidden="1" customHeight="1" spans="1:3">
      <c r="A332" s="130">
        <v>2040403</v>
      </c>
      <c r="B332" s="130" t="s">
        <v>805</v>
      </c>
      <c r="C332" s="12">
        <v>0</v>
      </c>
    </row>
    <row r="333" s="1" customFormat="1" hidden="1" customHeight="1" spans="1:3">
      <c r="A333" s="130">
        <v>2040409</v>
      </c>
      <c r="B333" s="130" t="s">
        <v>1003</v>
      </c>
      <c r="C333" s="12">
        <v>0</v>
      </c>
    </row>
    <row r="334" s="1" customFormat="1" hidden="1" customHeight="1" spans="1:3">
      <c r="A334" s="130">
        <v>2040410</v>
      </c>
      <c r="B334" s="130" t="s">
        <v>1004</v>
      </c>
      <c r="C334" s="12">
        <v>0</v>
      </c>
    </row>
    <row r="335" s="1" customFormat="1" hidden="1" customHeight="1" spans="1:3">
      <c r="A335" s="130">
        <v>2040450</v>
      </c>
      <c r="B335" s="130" t="s">
        <v>812</v>
      </c>
      <c r="C335" s="12">
        <v>0</v>
      </c>
    </row>
    <row r="336" s="1" customFormat="1" hidden="1" customHeight="1" spans="1:3">
      <c r="A336" s="130">
        <v>2040499</v>
      </c>
      <c r="B336" s="130" t="s">
        <v>1005</v>
      </c>
      <c r="C336" s="12">
        <v>0</v>
      </c>
    </row>
    <row r="337" s="1" customFormat="1" customHeight="1" spans="1:3">
      <c r="A337" s="130">
        <v>20405</v>
      </c>
      <c r="B337" s="133" t="s">
        <v>1006</v>
      </c>
      <c r="C337" s="12">
        <f>SUM(C338:C345)</f>
        <v>1239</v>
      </c>
    </row>
    <row r="338" s="1" customFormat="1" customHeight="1" spans="1:3">
      <c r="A338" s="130">
        <v>2040501</v>
      </c>
      <c r="B338" s="130" t="s">
        <v>803</v>
      </c>
      <c r="C338" s="12">
        <v>618</v>
      </c>
    </row>
    <row r="339" s="1" customFormat="1" customHeight="1" spans="1:3">
      <c r="A339" s="130">
        <v>2040502</v>
      </c>
      <c r="B339" s="130" t="s">
        <v>804</v>
      </c>
      <c r="C339" s="12">
        <v>621</v>
      </c>
    </row>
    <row r="340" s="1" customFormat="1" hidden="1" customHeight="1" spans="1:3">
      <c r="A340" s="130">
        <v>2040503</v>
      </c>
      <c r="B340" s="130" t="s">
        <v>805</v>
      </c>
      <c r="C340" s="12">
        <v>0</v>
      </c>
    </row>
    <row r="341" s="1" customFormat="1" hidden="1" customHeight="1" spans="1:3">
      <c r="A341" s="130">
        <v>2040504</v>
      </c>
      <c r="B341" s="130" t="s">
        <v>1007</v>
      </c>
      <c r="C341" s="12">
        <v>0</v>
      </c>
    </row>
    <row r="342" s="1" customFormat="1" hidden="1" customHeight="1" spans="1:3">
      <c r="A342" s="130">
        <v>2040505</v>
      </c>
      <c r="B342" s="130" t="s">
        <v>1008</v>
      </c>
      <c r="C342" s="12">
        <v>0</v>
      </c>
    </row>
    <row r="343" s="1" customFormat="1" hidden="1" customHeight="1" spans="1:3">
      <c r="A343" s="130">
        <v>2040506</v>
      </c>
      <c r="B343" s="130" t="s">
        <v>1009</v>
      </c>
      <c r="C343" s="12">
        <v>0</v>
      </c>
    </row>
    <row r="344" s="1" customFormat="1" hidden="1" customHeight="1" spans="1:3">
      <c r="A344" s="130">
        <v>2040550</v>
      </c>
      <c r="B344" s="130" t="s">
        <v>812</v>
      </c>
      <c r="C344" s="12">
        <v>0</v>
      </c>
    </row>
    <row r="345" s="1" customFormat="1" hidden="1" customHeight="1" spans="1:3">
      <c r="A345" s="130">
        <v>2040599</v>
      </c>
      <c r="B345" s="130" t="s">
        <v>1010</v>
      </c>
      <c r="C345" s="12">
        <v>0</v>
      </c>
    </row>
    <row r="346" s="1" customFormat="1" customHeight="1" spans="1:3">
      <c r="A346" s="130">
        <v>20406</v>
      </c>
      <c r="B346" s="133" t="s">
        <v>1011</v>
      </c>
      <c r="C346" s="12">
        <f>SUM(C347:C361)</f>
        <v>1446</v>
      </c>
    </row>
    <row r="347" s="1" customFormat="1" customHeight="1" spans="1:3">
      <c r="A347" s="130">
        <v>2040601</v>
      </c>
      <c r="B347" s="130" t="s">
        <v>803</v>
      </c>
      <c r="C347" s="12">
        <v>1329</v>
      </c>
    </row>
    <row r="348" s="1" customFormat="1" customHeight="1" spans="1:3">
      <c r="A348" s="130">
        <v>2040602</v>
      </c>
      <c r="B348" s="130" t="s">
        <v>804</v>
      </c>
      <c r="C348" s="12">
        <v>117</v>
      </c>
    </row>
    <row r="349" s="1" customFormat="1" hidden="1" customHeight="1" spans="1:3">
      <c r="A349" s="130">
        <v>2040603</v>
      </c>
      <c r="B349" s="130" t="s">
        <v>805</v>
      </c>
      <c r="C349" s="12">
        <v>0</v>
      </c>
    </row>
    <row r="350" s="1" customFormat="1" hidden="1" customHeight="1" spans="1:3">
      <c r="A350" s="130">
        <v>2040604</v>
      </c>
      <c r="B350" s="130" t="s">
        <v>1012</v>
      </c>
      <c r="C350" s="12">
        <v>0</v>
      </c>
    </row>
    <row r="351" s="1" customFormat="1" hidden="1" customHeight="1" spans="1:3">
      <c r="A351" s="130">
        <v>2040605</v>
      </c>
      <c r="B351" s="130" t="s">
        <v>1013</v>
      </c>
      <c r="C351" s="12">
        <v>0</v>
      </c>
    </row>
    <row r="352" s="1" customFormat="1" hidden="1" customHeight="1" spans="1:3">
      <c r="A352" s="130">
        <v>2040606</v>
      </c>
      <c r="B352" s="130" t="s">
        <v>1014</v>
      </c>
      <c r="C352" s="12">
        <v>0</v>
      </c>
    </row>
    <row r="353" s="1" customFormat="1" hidden="1" customHeight="1" spans="1:3">
      <c r="A353" s="130">
        <v>2040607</v>
      </c>
      <c r="B353" s="130" t="s">
        <v>1015</v>
      </c>
      <c r="C353" s="12">
        <v>0</v>
      </c>
    </row>
    <row r="354" s="1" customFormat="1" hidden="1" customHeight="1" spans="1:3">
      <c r="A354" s="130">
        <v>2040608</v>
      </c>
      <c r="B354" s="130" t="s">
        <v>1016</v>
      </c>
      <c r="C354" s="12">
        <v>0</v>
      </c>
    </row>
    <row r="355" s="1" customFormat="1" hidden="1" customHeight="1" spans="1:3">
      <c r="A355" s="130">
        <v>2040609</v>
      </c>
      <c r="B355" s="130" t="s">
        <v>1017</v>
      </c>
      <c r="C355" s="12">
        <v>0</v>
      </c>
    </row>
    <row r="356" s="1" customFormat="1" hidden="1" customHeight="1" spans="1:3">
      <c r="A356" s="130">
        <v>2040610</v>
      </c>
      <c r="B356" s="130" t="s">
        <v>1018</v>
      </c>
      <c r="C356" s="12">
        <v>0</v>
      </c>
    </row>
    <row r="357" s="1" customFormat="1" hidden="1" customHeight="1" spans="1:3">
      <c r="A357" s="130">
        <v>2040611</v>
      </c>
      <c r="B357" s="130" t="s">
        <v>1019</v>
      </c>
      <c r="C357" s="12">
        <v>0</v>
      </c>
    </row>
    <row r="358" s="1" customFormat="1" hidden="1" customHeight="1" spans="1:3">
      <c r="A358" s="130">
        <v>2040612</v>
      </c>
      <c r="B358" s="130" t="s">
        <v>1020</v>
      </c>
      <c r="C358" s="12">
        <v>0</v>
      </c>
    </row>
    <row r="359" s="1" customFormat="1" hidden="1" customHeight="1" spans="1:3">
      <c r="A359" s="130">
        <v>2040613</v>
      </c>
      <c r="B359" s="130" t="s">
        <v>844</v>
      </c>
      <c r="C359" s="12">
        <v>0</v>
      </c>
    </row>
    <row r="360" s="1" customFormat="1" hidden="1" customHeight="1" spans="1:3">
      <c r="A360" s="130">
        <v>2040650</v>
      </c>
      <c r="B360" s="130" t="s">
        <v>812</v>
      </c>
      <c r="C360" s="12">
        <v>0</v>
      </c>
    </row>
    <row r="361" s="1" customFormat="1" hidden="1" customHeight="1" spans="1:3">
      <c r="A361" s="130">
        <v>2040699</v>
      </c>
      <c r="B361" s="130" t="s">
        <v>1021</v>
      </c>
      <c r="C361" s="12">
        <v>0</v>
      </c>
    </row>
    <row r="362" s="1" customFormat="1" hidden="1" customHeight="1" spans="1:3">
      <c r="A362" s="130">
        <v>20407</v>
      </c>
      <c r="B362" s="133" t="s">
        <v>1022</v>
      </c>
      <c r="C362" s="12">
        <f>SUM(C363:C371)</f>
        <v>0</v>
      </c>
    </row>
    <row r="363" s="1" customFormat="1" hidden="1" customHeight="1" spans="1:3">
      <c r="A363" s="130">
        <v>2040701</v>
      </c>
      <c r="B363" s="130" t="s">
        <v>803</v>
      </c>
      <c r="C363" s="12">
        <v>0</v>
      </c>
    </row>
    <row r="364" s="1" customFormat="1" hidden="1" customHeight="1" spans="1:3">
      <c r="A364" s="130">
        <v>2040702</v>
      </c>
      <c r="B364" s="130" t="s">
        <v>804</v>
      </c>
      <c r="C364" s="12">
        <v>0</v>
      </c>
    </row>
    <row r="365" s="1" customFormat="1" hidden="1" customHeight="1" spans="1:3">
      <c r="A365" s="130">
        <v>2040703</v>
      </c>
      <c r="B365" s="130" t="s">
        <v>805</v>
      </c>
      <c r="C365" s="12">
        <v>0</v>
      </c>
    </row>
    <row r="366" s="1" customFormat="1" hidden="1" customHeight="1" spans="1:3">
      <c r="A366" s="130">
        <v>2040704</v>
      </c>
      <c r="B366" s="130" t="s">
        <v>1023</v>
      </c>
      <c r="C366" s="12">
        <v>0</v>
      </c>
    </row>
    <row r="367" s="1" customFormat="1" hidden="1" customHeight="1" spans="1:3">
      <c r="A367" s="130">
        <v>2040705</v>
      </c>
      <c r="B367" s="130" t="s">
        <v>1024</v>
      </c>
      <c r="C367" s="12">
        <v>0</v>
      </c>
    </row>
    <row r="368" s="1" customFormat="1" hidden="1" customHeight="1" spans="1:3">
      <c r="A368" s="130">
        <v>2040706</v>
      </c>
      <c r="B368" s="130" t="s">
        <v>1025</v>
      </c>
      <c r="C368" s="12">
        <v>0</v>
      </c>
    </row>
    <row r="369" s="1" customFormat="1" hidden="1" customHeight="1" spans="1:3">
      <c r="A369" s="130">
        <v>2040707</v>
      </c>
      <c r="B369" s="130" t="s">
        <v>844</v>
      </c>
      <c r="C369" s="12">
        <v>0</v>
      </c>
    </row>
    <row r="370" s="1" customFormat="1" hidden="1" customHeight="1" spans="1:3">
      <c r="A370" s="130">
        <v>2040750</v>
      </c>
      <c r="B370" s="130" t="s">
        <v>812</v>
      </c>
      <c r="C370" s="12">
        <v>0</v>
      </c>
    </row>
    <row r="371" s="1" customFormat="1" hidden="1" customHeight="1" spans="1:3">
      <c r="A371" s="130">
        <v>2040799</v>
      </c>
      <c r="B371" s="130" t="s">
        <v>1026</v>
      </c>
      <c r="C371" s="12">
        <v>0</v>
      </c>
    </row>
    <row r="372" s="1" customFormat="1" hidden="1" customHeight="1" spans="1:3">
      <c r="A372" s="130">
        <v>20408</v>
      </c>
      <c r="B372" s="133" t="s">
        <v>1027</v>
      </c>
      <c r="C372" s="12">
        <f>SUM(C373:C381)</f>
        <v>0</v>
      </c>
    </row>
    <row r="373" s="1" customFormat="1" hidden="1" customHeight="1" spans="1:3">
      <c r="A373" s="130">
        <v>2040801</v>
      </c>
      <c r="B373" s="130" t="s">
        <v>803</v>
      </c>
      <c r="C373" s="12">
        <v>0</v>
      </c>
    </row>
    <row r="374" s="1" customFormat="1" hidden="1" customHeight="1" spans="1:3">
      <c r="A374" s="130">
        <v>2040802</v>
      </c>
      <c r="B374" s="130" t="s">
        <v>804</v>
      </c>
      <c r="C374" s="12">
        <v>0</v>
      </c>
    </row>
    <row r="375" s="1" customFormat="1" hidden="1" customHeight="1" spans="1:3">
      <c r="A375" s="130">
        <v>2040803</v>
      </c>
      <c r="B375" s="130" t="s">
        <v>805</v>
      </c>
      <c r="C375" s="12">
        <v>0</v>
      </c>
    </row>
    <row r="376" s="1" customFormat="1" hidden="1" customHeight="1" spans="1:3">
      <c r="A376" s="130">
        <v>2040804</v>
      </c>
      <c r="B376" s="130" t="s">
        <v>1028</v>
      </c>
      <c r="C376" s="12">
        <v>0</v>
      </c>
    </row>
    <row r="377" s="1" customFormat="1" hidden="1" customHeight="1" spans="1:3">
      <c r="A377" s="130">
        <v>2040805</v>
      </c>
      <c r="B377" s="130" t="s">
        <v>1029</v>
      </c>
      <c r="C377" s="12">
        <v>0</v>
      </c>
    </row>
    <row r="378" s="1" customFormat="1" hidden="1" customHeight="1" spans="1:3">
      <c r="A378" s="130">
        <v>2040806</v>
      </c>
      <c r="B378" s="130" t="s">
        <v>1030</v>
      </c>
      <c r="C378" s="12">
        <v>0</v>
      </c>
    </row>
    <row r="379" s="1" customFormat="1" hidden="1" customHeight="1" spans="1:3">
      <c r="A379" s="130">
        <v>2040807</v>
      </c>
      <c r="B379" s="130" t="s">
        <v>844</v>
      </c>
      <c r="C379" s="12">
        <v>0</v>
      </c>
    </row>
    <row r="380" s="1" customFormat="1" hidden="1" customHeight="1" spans="1:3">
      <c r="A380" s="130">
        <v>2040850</v>
      </c>
      <c r="B380" s="130" t="s">
        <v>812</v>
      </c>
      <c r="C380" s="12">
        <v>0</v>
      </c>
    </row>
    <row r="381" s="1" customFormat="1" hidden="1" customHeight="1" spans="1:3">
      <c r="A381" s="130">
        <v>2040899</v>
      </c>
      <c r="B381" s="130" t="s">
        <v>1031</v>
      </c>
      <c r="C381" s="12">
        <v>0</v>
      </c>
    </row>
    <row r="382" s="1" customFormat="1" hidden="1" customHeight="1" spans="1:3">
      <c r="A382" s="130">
        <v>20409</v>
      </c>
      <c r="B382" s="133" t="s">
        <v>1032</v>
      </c>
      <c r="C382" s="12">
        <f>SUM(C383:C389)</f>
        <v>0</v>
      </c>
    </row>
    <row r="383" s="1" customFormat="1" hidden="1" customHeight="1" spans="1:3">
      <c r="A383" s="130">
        <v>2040901</v>
      </c>
      <c r="B383" s="130" t="s">
        <v>803</v>
      </c>
      <c r="C383" s="12">
        <v>0</v>
      </c>
    </row>
    <row r="384" s="1" customFormat="1" hidden="1" customHeight="1" spans="1:3">
      <c r="A384" s="130">
        <v>2040902</v>
      </c>
      <c r="B384" s="130" t="s">
        <v>804</v>
      </c>
      <c r="C384" s="12">
        <v>0</v>
      </c>
    </row>
    <row r="385" s="1" customFormat="1" hidden="1" customHeight="1" spans="1:3">
      <c r="A385" s="130">
        <v>2040903</v>
      </c>
      <c r="B385" s="130" t="s">
        <v>805</v>
      </c>
      <c r="C385" s="12">
        <v>0</v>
      </c>
    </row>
    <row r="386" s="1" customFormat="1" hidden="1" customHeight="1" spans="1:3">
      <c r="A386" s="130">
        <v>2040904</v>
      </c>
      <c r="B386" s="130" t="s">
        <v>1033</v>
      </c>
      <c r="C386" s="12">
        <v>0</v>
      </c>
    </row>
    <row r="387" s="1" customFormat="1" hidden="1" customHeight="1" spans="1:3">
      <c r="A387" s="130">
        <v>2040905</v>
      </c>
      <c r="B387" s="130" t="s">
        <v>1034</v>
      </c>
      <c r="C387" s="12">
        <v>0</v>
      </c>
    </row>
    <row r="388" s="1" customFormat="1" hidden="1" customHeight="1" spans="1:3">
      <c r="A388" s="130">
        <v>2040950</v>
      </c>
      <c r="B388" s="130" t="s">
        <v>812</v>
      </c>
      <c r="C388" s="12">
        <v>0</v>
      </c>
    </row>
    <row r="389" s="1" customFormat="1" hidden="1" customHeight="1" spans="1:3">
      <c r="A389" s="130">
        <v>2040999</v>
      </c>
      <c r="B389" s="130" t="s">
        <v>1035</v>
      </c>
      <c r="C389" s="12">
        <v>0</v>
      </c>
    </row>
    <row r="390" s="1" customFormat="1" hidden="1" customHeight="1" spans="1:3">
      <c r="A390" s="130">
        <v>20410</v>
      </c>
      <c r="B390" s="133" t="s">
        <v>1036</v>
      </c>
      <c r="C390" s="12">
        <f>SUM(C391:C395)</f>
        <v>0</v>
      </c>
    </row>
    <row r="391" s="1" customFormat="1" hidden="1" customHeight="1" spans="1:3">
      <c r="A391" s="130">
        <v>2041001</v>
      </c>
      <c r="B391" s="130" t="s">
        <v>803</v>
      </c>
      <c r="C391" s="12">
        <v>0</v>
      </c>
    </row>
    <row r="392" s="1" customFormat="1" hidden="1" customHeight="1" spans="1:3">
      <c r="A392" s="130">
        <v>2041002</v>
      </c>
      <c r="B392" s="130" t="s">
        <v>804</v>
      </c>
      <c r="C392" s="12">
        <v>0</v>
      </c>
    </row>
    <row r="393" s="1" customFormat="1" hidden="1" customHeight="1" spans="1:3">
      <c r="A393" s="130">
        <v>2041006</v>
      </c>
      <c r="B393" s="130" t="s">
        <v>844</v>
      </c>
      <c r="C393" s="12">
        <v>0</v>
      </c>
    </row>
    <row r="394" s="1" customFormat="1" hidden="1" customHeight="1" spans="1:3">
      <c r="A394" s="130">
        <v>2041007</v>
      </c>
      <c r="B394" s="130" t="s">
        <v>1037</v>
      </c>
      <c r="C394" s="12">
        <v>0</v>
      </c>
    </row>
    <row r="395" s="1" customFormat="1" hidden="1" customHeight="1" spans="1:3">
      <c r="A395" s="130">
        <v>2041099</v>
      </c>
      <c r="B395" s="130" t="s">
        <v>1038</v>
      </c>
      <c r="C395" s="12">
        <v>0</v>
      </c>
    </row>
    <row r="396" s="1" customFormat="1" hidden="1" customHeight="1" spans="1:3">
      <c r="A396" s="130">
        <v>20499</v>
      </c>
      <c r="B396" s="133" t="s">
        <v>1039</v>
      </c>
      <c r="C396" s="12">
        <f>C397</f>
        <v>0</v>
      </c>
    </row>
    <row r="397" s="1" customFormat="1" hidden="1" customHeight="1" spans="1:3">
      <c r="A397" s="130">
        <v>2049901</v>
      </c>
      <c r="B397" s="130" t="s">
        <v>1040</v>
      </c>
      <c r="C397" s="12">
        <v>0</v>
      </c>
    </row>
    <row r="398" s="1" customFormat="1" customHeight="1" spans="1:3">
      <c r="A398" s="130">
        <v>205</v>
      </c>
      <c r="B398" s="133" t="s">
        <v>1041</v>
      </c>
      <c r="C398" s="12">
        <f>SUM(C399,C404,C413,C420,C426,C430,C434,C438,C444,C451)</f>
        <v>69774</v>
      </c>
    </row>
    <row r="399" s="1" customFormat="1" customHeight="1" spans="1:3">
      <c r="A399" s="130">
        <v>20501</v>
      </c>
      <c r="B399" s="133" t="s">
        <v>1042</v>
      </c>
      <c r="C399" s="12">
        <f>SUM(C400:C403)</f>
        <v>1446</v>
      </c>
    </row>
    <row r="400" s="1" customFormat="1" customHeight="1" spans="1:3">
      <c r="A400" s="130">
        <v>2050101</v>
      </c>
      <c r="B400" s="130" t="s">
        <v>803</v>
      </c>
      <c r="C400" s="12">
        <v>319</v>
      </c>
    </row>
    <row r="401" s="1" customFormat="1" customHeight="1" spans="1:3">
      <c r="A401" s="130">
        <v>2050102</v>
      </c>
      <c r="B401" s="130" t="s">
        <v>804</v>
      </c>
      <c r="C401" s="12">
        <v>268</v>
      </c>
    </row>
    <row r="402" s="1" customFormat="1" hidden="1" customHeight="1" spans="1:3">
      <c r="A402" s="130">
        <v>2050103</v>
      </c>
      <c r="B402" s="130" t="s">
        <v>805</v>
      </c>
      <c r="C402" s="12">
        <v>0</v>
      </c>
    </row>
    <row r="403" s="1" customFormat="1" customHeight="1" spans="1:3">
      <c r="A403" s="130">
        <v>2050199</v>
      </c>
      <c r="B403" s="130" t="s">
        <v>1043</v>
      </c>
      <c r="C403" s="12">
        <v>859</v>
      </c>
    </row>
    <row r="404" s="1" customFormat="1" customHeight="1" spans="1:3">
      <c r="A404" s="130">
        <v>20502</v>
      </c>
      <c r="B404" s="133" t="s">
        <v>1044</v>
      </c>
      <c r="C404" s="12">
        <f>SUM(C405:C412)</f>
        <v>64194</v>
      </c>
    </row>
    <row r="405" s="1" customFormat="1" customHeight="1" spans="1:3">
      <c r="A405" s="130">
        <v>2050201</v>
      </c>
      <c r="B405" s="130" t="s">
        <v>1045</v>
      </c>
      <c r="C405" s="12">
        <v>10584</v>
      </c>
    </row>
    <row r="406" s="1" customFormat="1" customHeight="1" spans="1:3">
      <c r="A406" s="130">
        <v>2050202</v>
      </c>
      <c r="B406" s="130" t="s">
        <v>1046</v>
      </c>
      <c r="C406" s="12">
        <v>27337</v>
      </c>
    </row>
    <row r="407" s="1" customFormat="1" customHeight="1" spans="1:3">
      <c r="A407" s="130">
        <v>2050203</v>
      </c>
      <c r="B407" s="130" t="s">
        <v>1047</v>
      </c>
      <c r="C407" s="12">
        <v>17408</v>
      </c>
    </row>
    <row r="408" s="1" customFormat="1" customHeight="1" spans="1:3">
      <c r="A408" s="130">
        <v>2050204</v>
      </c>
      <c r="B408" s="130" t="s">
        <v>1048</v>
      </c>
      <c r="C408" s="12">
        <v>8707</v>
      </c>
    </row>
    <row r="409" s="1" customFormat="1" hidden="1" customHeight="1" spans="1:3">
      <c r="A409" s="130">
        <v>2050205</v>
      </c>
      <c r="B409" s="130" t="s">
        <v>1049</v>
      </c>
      <c r="C409" s="12">
        <v>0</v>
      </c>
    </row>
    <row r="410" s="1" customFormat="1" hidden="1" customHeight="1" spans="1:3">
      <c r="A410" s="130">
        <v>2050206</v>
      </c>
      <c r="B410" s="130" t="s">
        <v>1050</v>
      </c>
      <c r="C410" s="12">
        <v>0</v>
      </c>
    </row>
    <row r="411" s="1" customFormat="1" hidden="1" customHeight="1" spans="1:3">
      <c r="A411" s="130">
        <v>2050207</v>
      </c>
      <c r="B411" s="130" t="s">
        <v>1051</v>
      </c>
      <c r="C411" s="12">
        <v>0</v>
      </c>
    </row>
    <row r="412" s="1" customFormat="1" customHeight="1" spans="1:3">
      <c r="A412" s="130">
        <v>2050299</v>
      </c>
      <c r="B412" s="130" t="s">
        <v>1052</v>
      </c>
      <c r="C412" s="12">
        <v>158</v>
      </c>
    </row>
    <row r="413" s="1" customFormat="1" customHeight="1" spans="1:3">
      <c r="A413" s="130">
        <v>20503</v>
      </c>
      <c r="B413" s="133" t="s">
        <v>1053</v>
      </c>
      <c r="C413" s="12">
        <f>SUM(C414:C419)</f>
        <v>2527</v>
      </c>
    </row>
    <row r="414" s="1" customFormat="1" hidden="1" customHeight="1" spans="1:3">
      <c r="A414" s="130">
        <v>2050301</v>
      </c>
      <c r="B414" s="130" t="s">
        <v>1054</v>
      </c>
      <c r="C414" s="12">
        <v>0</v>
      </c>
    </row>
    <row r="415" s="1" customFormat="1" hidden="1" customHeight="1" spans="1:3">
      <c r="A415" s="130">
        <v>2050302</v>
      </c>
      <c r="B415" s="130" t="s">
        <v>1055</v>
      </c>
      <c r="C415" s="12">
        <v>0</v>
      </c>
    </row>
    <row r="416" s="1" customFormat="1" hidden="1" customHeight="1" spans="1:3">
      <c r="A416" s="130">
        <v>2050303</v>
      </c>
      <c r="B416" s="130" t="s">
        <v>1056</v>
      </c>
      <c r="C416" s="12">
        <v>0</v>
      </c>
    </row>
    <row r="417" s="1" customFormat="1" customHeight="1" spans="1:3">
      <c r="A417" s="130">
        <v>2050304</v>
      </c>
      <c r="B417" s="130" t="s">
        <v>1057</v>
      </c>
      <c r="C417" s="12">
        <v>2527</v>
      </c>
    </row>
    <row r="418" s="1" customFormat="1" hidden="1" customHeight="1" spans="1:3">
      <c r="A418" s="130">
        <v>2050305</v>
      </c>
      <c r="B418" s="130" t="s">
        <v>1058</v>
      </c>
      <c r="C418" s="12">
        <v>0</v>
      </c>
    </row>
    <row r="419" s="1" customFormat="1" hidden="1" customHeight="1" spans="1:3">
      <c r="A419" s="130">
        <v>2050399</v>
      </c>
      <c r="B419" s="130" t="s">
        <v>1059</v>
      </c>
      <c r="C419" s="12">
        <v>0</v>
      </c>
    </row>
    <row r="420" s="1" customFormat="1" hidden="1" customHeight="1" spans="1:3">
      <c r="A420" s="130">
        <v>20504</v>
      </c>
      <c r="B420" s="133" t="s">
        <v>1060</v>
      </c>
      <c r="C420" s="12">
        <f>SUM(C421:C425)</f>
        <v>0</v>
      </c>
    </row>
    <row r="421" s="1" customFormat="1" hidden="1" customHeight="1" spans="1:3">
      <c r="A421" s="130">
        <v>2050401</v>
      </c>
      <c r="B421" s="130" t="s">
        <v>1061</v>
      </c>
      <c r="C421" s="12">
        <v>0</v>
      </c>
    </row>
    <row r="422" s="1" customFormat="1" hidden="1" customHeight="1" spans="1:3">
      <c r="A422" s="130">
        <v>2050402</v>
      </c>
      <c r="B422" s="130" t="s">
        <v>1062</v>
      </c>
      <c r="C422" s="12">
        <v>0</v>
      </c>
    </row>
    <row r="423" s="1" customFormat="1" hidden="1" customHeight="1" spans="1:3">
      <c r="A423" s="130">
        <v>2050403</v>
      </c>
      <c r="B423" s="130" t="s">
        <v>1063</v>
      </c>
      <c r="C423" s="12">
        <v>0</v>
      </c>
    </row>
    <row r="424" s="1" customFormat="1" hidden="1" customHeight="1" spans="1:3">
      <c r="A424" s="130">
        <v>2050404</v>
      </c>
      <c r="B424" s="130" t="s">
        <v>1064</v>
      </c>
      <c r="C424" s="12">
        <v>0</v>
      </c>
    </row>
    <row r="425" s="1" customFormat="1" hidden="1" customHeight="1" spans="1:3">
      <c r="A425" s="130">
        <v>2050499</v>
      </c>
      <c r="B425" s="130" t="s">
        <v>1065</v>
      </c>
      <c r="C425" s="12">
        <v>0</v>
      </c>
    </row>
    <row r="426" s="1" customFormat="1" hidden="1" customHeight="1" spans="1:3">
      <c r="A426" s="130">
        <v>20505</v>
      </c>
      <c r="B426" s="133" t="s">
        <v>1066</v>
      </c>
      <c r="C426" s="12">
        <f>SUM(C427:C429)</f>
        <v>0</v>
      </c>
    </row>
    <row r="427" s="1" customFormat="1" hidden="1" customHeight="1" spans="1:3">
      <c r="A427" s="130">
        <v>2050501</v>
      </c>
      <c r="B427" s="130" t="s">
        <v>1067</v>
      </c>
      <c r="C427" s="12">
        <v>0</v>
      </c>
    </row>
    <row r="428" s="1" customFormat="1" hidden="1" customHeight="1" spans="1:3">
      <c r="A428" s="130">
        <v>2050502</v>
      </c>
      <c r="B428" s="130" t="s">
        <v>1068</v>
      </c>
      <c r="C428" s="12">
        <v>0</v>
      </c>
    </row>
    <row r="429" s="1" customFormat="1" hidden="1" customHeight="1" spans="1:3">
      <c r="A429" s="130">
        <v>2050599</v>
      </c>
      <c r="B429" s="130" t="s">
        <v>1069</v>
      </c>
      <c r="C429" s="12">
        <v>0</v>
      </c>
    </row>
    <row r="430" s="1" customFormat="1" hidden="1" customHeight="1" spans="1:3">
      <c r="A430" s="130">
        <v>20506</v>
      </c>
      <c r="B430" s="133" t="s">
        <v>1070</v>
      </c>
      <c r="C430" s="12">
        <f>SUM(C431:C433)</f>
        <v>0</v>
      </c>
    </row>
    <row r="431" s="1" customFormat="1" hidden="1" customHeight="1" spans="1:3">
      <c r="A431" s="130">
        <v>2050601</v>
      </c>
      <c r="B431" s="130" t="s">
        <v>1071</v>
      </c>
      <c r="C431" s="12">
        <v>0</v>
      </c>
    </row>
    <row r="432" s="1" customFormat="1" hidden="1" customHeight="1" spans="1:3">
      <c r="A432" s="130">
        <v>2050602</v>
      </c>
      <c r="B432" s="130" t="s">
        <v>1072</v>
      </c>
      <c r="C432" s="12">
        <v>0</v>
      </c>
    </row>
    <row r="433" s="1" customFormat="1" hidden="1" customHeight="1" spans="1:3">
      <c r="A433" s="130">
        <v>2050699</v>
      </c>
      <c r="B433" s="130" t="s">
        <v>1073</v>
      </c>
      <c r="C433" s="12">
        <v>0</v>
      </c>
    </row>
    <row r="434" s="1" customFormat="1" customHeight="1" spans="1:3">
      <c r="A434" s="130">
        <v>20507</v>
      </c>
      <c r="B434" s="133" t="s">
        <v>1074</v>
      </c>
      <c r="C434" s="12">
        <f>SUM(C435:C437)</f>
        <v>285</v>
      </c>
    </row>
    <row r="435" s="1" customFormat="1" customHeight="1" spans="1:3">
      <c r="A435" s="130">
        <v>2050701</v>
      </c>
      <c r="B435" s="130" t="s">
        <v>1075</v>
      </c>
      <c r="C435" s="12">
        <v>285</v>
      </c>
    </row>
    <row r="436" s="1" customFormat="1" hidden="1" customHeight="1" spans="1:3">
      <c r="A436" s="130">
        <v>2050702</v>
      </c>
      <c r="B436" s="130" t="s">
        <v>1076</v>
      </c>
      <c r="C436" s="12">
        <v>0</v>
      </c>
    </row>
    <row r="437" s="1" customFormat="1" hidden="1" customHeight="1" spans="1:3">
      <c r="A437" s="130">
        <v>2050799</v>
      </c>
      <c r="B437" s="130" t="s">
        <v>1077</v>
      </c>
      <c r="C437" s="12">
        <v>0</v>
      </c>
    </row>
    <row r="438" s="1" customFormat="1" customHeight="1" spans="1:3">
      <c r="A438" s="130">
        <v>20508</v>
      </c>
      <c r="B438" s="133" t="s">
        <v>1078</v>
      </c>
      <c r="C438" s="12">
        <f>SUM(C439:C443)</f>
        <v>240</v>
      </c>
    </row>
    <row r="439" s="1" customFormat="1" hidden="1" customHeight="1" spans="1:3">
      <c r="A439" s="130">
        <v>2050801</v>
      </c>
      <c r="B439" s="130" t="s">
        <v>1079</v>
      </c>
      <c r="C439" s="12">
        <v>0</v>
      </c>
    </row>
    <row r="440" s="1" customFormat="1" customHeight="1" spans="1:3">
      <c r="A440" s="130">
        <v>2050802</v>
      </c>
      <c r="B440" s="130" t="s">
        <v>1080</v>
      </c>
      <c r="C440" s="12">
        <v>207</v>
      </c>
    </row>
    <row r="441" s="1" customFormat="1" customHeight="1" spans="1:3">
      <c r="A441" s="130">
        <v>2050803</v>
      </c>
      <c r="B441" s="130" t="s">
        <v>1081</v>
      </c>
      <c r="C441" s="12">
        <v>33</v>
      </c>
    </row>
    <row r="442" s="1" customFormat="1" hidden="1" customHeight="1" spans="1:3">
      <c r="A442" s="130">
        <v>2050804</v>
      </c>
      <c r="B442" s="130" t="s">
        <v>1082</v>
      </c>
      <c r="C442" s="12">
        <v>0</v>
      </c>
    </row>
    <row r="443" s="1" customFormat="1" hidden="1" customHeight="1" spans="1:3">
      <c r="A443" s="130">
        <v>2050899</v>
      </c>
      <c r="B443" s="130" t="s">
        <v>1083</v>
      </c>
      <c r="C443" s="12">
        <v>0</v>
      </c>
    </row>
    <row r="444" s="1" customFormat="1" hidden="1" customHeight="1" spans="1:3">
      <c r="A444" s="130">
        <v>20509</v>
      </c>
      <c r="B444" s="133" t="s">
        <v>1084</v>
      </c>
      <c r="C444" s="12">
        <f>SUM(C445:C450)</f>
        <v>0</v>
      </c>
    </row>
    <row r="445" s="1" customFormat="1" hidden="1" customHeight="1" spans="1:3">
      <c r="A445" s="130">
        <v>2050901</v>
      </c>
      <c r="B445" s="130" t="s">
        <v>1085</v>
      </c>
      <c r="C445" s="12">
        <v>0</v>
      </c>
    </row>
    <row r="446" s="1" customFormat="1" hidden="1" customHeight="1" spans="1:3">
      <c r="A446" s="130">
        <v>2050902</v>
      </c>
      <c r="B446" s="130" t="s">
        <v>1086</v>
      </c>
      <c r="C446" s="12">
        <v>0</v>
      </c>
    </row>
    <row r="447" s="1" customFormat="1" hidden="1" customHeight="1" spans="1:3">
      <c r="A447" s="130">
        <v>2050903</v>
      </c>
      <c r="B447" s="130" t="s">
        <v>1087</v>
      </c>
      <c r="C447" s="12">
        <v>0</v>
      </c>
    </row>
    <row r="448" s="1" customFormat="1" hidden="1" customHeight="1" spans="1:3">
      <c r="A448" s="130">
        <v>2050904</v>
      </c>
      <c r="B448" s="130" t="s">
        <v>1088</v>
      </c>
      <c r="C448" s="12">
        <v>0</v>
      </c>
    </row>
    <row r="449" s="1" customFormat="1" hidden="1" customHeight="1" spans="1:3">
      <c r="A449" s="130">
        <v>2050905</v>
      </c>
      <c r="B449" s="130" t="s">
        <v>1089</v>
      </c>
      <c r="C449" s="12">
        <v>0</v>
      </c>
    </row>
    <row r="450" s="1" customFormat="1" hidden="1" customHeight="1" spans="1:3">
      <c r="A450" s="130">
        <v>2050999</v>
      </c>
      <c r="B450" s="130" t="s">
        <v>1090</v>
      </c>
      <c r="C450" s="12">
        <v>0</v>
      </c>
    </row>
    <row r="451" s="1" customFormat="1" customHeight="1" spans="1:3">
      <c r="A451" s="130">
        <v>20599</v>
      </c>
      <c r="B451" s="133" t="s">
        <v>1091</v>
      </c>
      <c r="C451" s="12">
        <f>C452</f>
        <v>1082</v>
      </c>
    </row>
    <row r="452" s="1" customFormat="1" customHeight="1" spans="1:3">
      <c r="A452" s="130">
        <v>2059999</v>
      </c>
      <c r="B452" s="130" t="s">
        <v>1092</v>
      </c>
      <c r="C452" s="12">
        <v>1082</v>
      </c>
    </row>
    <row r="453" s="1" customFormat="1" customHeight="1" spans="1:3">
      <c r="A453" s="130">
        <v>206</v>
      </c>
      <c r="B453" s="133" t="s">
        <v>1093</v>
      </c>
      <c r="C453" s="12">
        <f>SUM(C454,C459,C468,C474,C480,C485,C490,C497,C501,C504)</f>
        <v>431</v>
      </c>
    </row>
    <row r="454" s="1" customFormat="1" customHeight="1" spans="1:3">
      <c r="A454" s="130">
        <v>20601</v>
      </c>
      <c r="B454" s="133" t="s">
        <v>1094</v>
      </c>
      <c r="C454" s="12">
        <f>SUM(C455:C458)</f>
        <v>104</v>
      </c>
    </row>
    <row r="455" s="1" customFormat="1" customHeight="1" spans="1:3">
      <c r="A455" s="130">
        <v>2060101</v>
      </c>
      <c r="B455" s="130" t="s">
        <v>803</v>
      </c>
      <c r="C455" s="12">
        <v>104</v>
      </c>
    </row>
    <row r="456" s="1" customFormat="1" hidden="1" customHeight="1" spans="1:3">
      <c r="A456" s="130">
        <v>2060102</v>
      </c>
      <c r="B456" s="130" t="s">
        <v>804</v>
      </c>
      <c r="C456" s="12">
        <v>0</v>
      </c>
    </row>
    <row r="457" s="1" customFormat="1" hidden="1" customHeight="1" spans="1:3">
      <c r="A457" s="130">
        <v>2060103</v>
      </c>
      <c r="B457" s="130" t="s">
        <v>805</v>
      </c>
      <c r="C457" s="12">
        <v>0</v>
      </c>
    </row>
    <row r="458" s="1" customFormat="1" hidden="1" customHeight="1" spans="1:3">
      <c r="A458" s="130">
        <v>2060199</v>
      </c>
      <c r="B458" s="130" t="s">
        <v>1095</v>
      </c>
      <c r="C458" s="12">
        <v>0</v>
      </c>
    </row>
    <row r="459" s="1" customFormat="1" hidden="1" customHeight="1" spans="1:3">
      <c r="A459" s="130">
        <v>20602</v>
      </c>
      <c r="B459" s="133" t="s">
        <v>1096</v>
      </c>
      <c r="C459" s="12">
        <f>SUM(C460:C467)</f>
        <v>0</v>
      </c>
    </row>
    <row r="460" s="1" customFormat="1" hidden="1" customHeight="1" spans="1:3">
      <c r="A460" s="130">
        <v>2060201</v>
      </c>
      <c r="B460" s="130" t="s">
        <v>1097</v>
      </c>
      <c r="C460" s="12">
        <v>0</v>
      </c>
    </row>
    <row r="461" s="1" customFormat="1" hidden="1" customHeight="1" spans="1:3">
      <c r="A461" s="130">
        <v>2060202</v>
      </c>
      <c r="B461" s="130" t="s">
        <v>1098</v>
      </c>
      <c r="C461" s="12">
        <v>0</v>
      </c>
    </row>
    <row r="462" s="1" customFormat="1" hidden="1" customHeight="1" spans="1:3">
      <c r="A462" s="130">
        <v>2060203</v>
      </c>
      <c r="B462" s="130" t="s">
        <v>1099</v>
      </c>
      <c r="C462" s="12">
        <v>0</v>
      </c>
    </row>
    <row r="463" s="1" customFormat="1" hidden="1" customHeight="1" spans="1:3">
      <c r="A463" s="130">
        <v>2060204</v>
      </c>
      <c r="B463" s="130" t="s">
        <v>1100</v>
      </c>
      <c r="C463" s="12">
        <v>0</v>
      </c>
    </row>
    <row r="464" s="1" customFormat="1" hidden="1" customHeight="1" spans="1:3">
      <c r="A464" s="130">
        <v>2060205</v>
      </c>
      <c r="B464" s="130" t="s">
        <v>1101</v>
      </c>
      <c r="C464" s="12">
        <v>0</v>
      </c>
    </row>
    <row r="465" s="1" customFormat="1" hidden="1" customHeight="1" spans="1:3">
      <c r="A465" s="130">
        <v>2060206</v>
      </c>
      <c r="B465" s="130" t="s">
        <v>1102</v>
      </c>
      <c r="C465" s="12">
        <v>0</v>
      </c>
    </row>
    <row r="466" s="1" customFormat="1" hidden="1" customHeight="1" spans="1:3">
      <c r="A466" s="130">
        <v>2060207</v>
      </c>
      <c r="B466" s="130" t="s">
        <v>1103</v>
      </c>
      <c r="C466" s="12">
        <v>0</v>
      </c>
    </row>
    <row r="467" s="1" customFormat="1" hidden="1" customHeight="1" spans="1:3">
      <c r="A467" s="130">
        <v>2060299</v>
      </c>
      <c r="B467" s="130" t="s">
        <v>1104</v>
      </c>
      <c r="C467" s="12">
        <v>0</v>
      </c>
    </row>
    <row r="468" s="1" customFormat="1" hidden="1" customHeight="1" spans="1:3">
      <c r="A468" s="130">
        <v>20603</v>
      </c>
      <c r="B468" s="133" t="s">
        <v>1105</v>
      </c>
      <c r="C468" s="12">
        <f>SUM(C469:C473)</f>
        <v>0</v>
      </c>
    </row>
    <row r="469" s="1" customFormat="1" hidden="1" customHeight="1" spans="1:3">
      <c r="A469" s="130">
        <v>2060301</v>
      </c>
      <c r="B469" s="130" t="s">
        <v>1097</v>
      </c>
      <c r="C469" s="12">
        <v>0</v>
      </c>
    </row>
    <row r="470" s="1" customFormat="1" hidden="1" customHeight="1" spans="1:3">
      <c r="A470" s="130">
        <v>2060302</v>
      </c>
      <c r="B470" s="130" t="s">
        <v>1106</v>
      </c>
      <c r="C470" s="12">
        <v>0</v>
      </c>
    </row>
    <row r="471" s="1" customFormat="1" hidden="1" customHeight="1" spans="1:3">
      <c r="A471" s="130">
        <v>2060303</v>
      </c>
      <c r="B471" s="130" t="s">
        <v>1107</v>
      </c>
      <c r="C471" s="12">
        <v>0</v>
      </c>
    </row>
    <row r="472" s="1" customFormat="1" hidden="1" customHeight="1" spans="1:3">
      <c r="A472" s="130">
        <v>2060304</v>
      </c>
      <c r="B472" s="130" t="s">
        <v>1108</v>
      </c>
      <c r="C472" s="12">
        <v>0</v>
      </c>
    </row>
    <row r="473" s="1" customFormat="1" hidden="1" customHeight="1" spans="1:3">
      <c r="A473" s="130">
        <v>2060399</v>
      </c>
      <c r="B473" s="130" t="s">
        <v>1109</v>
      </c>
      <c r="C473" s="12">
        <v>0</v>
      </c>
    </row>
    <row r="474" s="1" customFormat="1" customHeight="1" spans="1:3">
      <c r="A474" s="130">
        <v>20604</v>
      </c>
      <c r="B474" s="133" t="s">
        <v>1110</v>
      </c>
      <c r="C474" s="12">
        <f>SUM(C475:C479)</f>
        <v>291</v>
      </c>
    </row>
    <row r="475" s="1" customFormat="1" hidden="1" customHeight="1" spans="1:3">
      <c r="A475" s="130">
        <v>2060401</v>
      </c>
      <c r="B475" s="130" t="s">
        <v>1097</v>
      </c>
      <c r="C475" s="12">
        <v>0</v>
      </c>
    </row>
    <row r="476" s="1" customFormat="1" customHeight="1" spans="1:3">
      <c r="A476" s="130">
        <v>2060402</v>
      </c>
      <c r="B476" s="130" t="s">
        <v>1111</v>
      </c>
      <c r="C476" s="12">
        <v>271</v>
      </c>
    </row>
    <row r="477" s="1" customFormat="1" hidden="1" customHeight="1" spans="1:3">
      <c r="A477" s="130">
        <v>2060403</v>
      </c>
      <c r="B477" s="130" t="s">
        <v>1112</v>
      </c>
      <c r="C477" s="12">
        <v>0</v>
      </c>
    </row>
    <row r="478" s="1" customFormat="1" customHeight="1" spans="1:3">
      <c r="A478" s="130">
        <v>2060404</v>
      </c>
      <c r="B478" s="130" t="s">
        <v>1113</v>
      </c>
      <c r="C478" s="12">
        <v>20</v>
      </c>
    </row>
    <row r="479" s="1" customFormat="1" hidden="1" customHeight="1" spans="1:3">
      <c r="A479" s="130">
        <v>2060499</v>
      </c>
      <c r="B479" s="130" t="s">
        <v>1114</v>
      </c>
      <c r="C479" s="12">
        <v>0</v>
      </c>
    </row>
    <row r="480" s="1" customFormat="1" hidden="1" customHeight="1" spans="1:3">
      <c r="A480" s="130">
        <v>20605</v>
      </c>
      <c r="B480" s="133" t="s">
        <v>1115</v>
      </c>
      <c r="C480" s="12">
        <f>SUM(C481:C484)</f>
        <v>0</v>
      </c>
    </row>
    <row r="481" s="1" customFormat="1" hidden="1" customHeight="1" spans="1:3">
      <c r="A481" s="130">
        <v>2060501</v>
      </c>
      <c r="B481" s="130" t="s">
        <v>1097</v>
      </c>
      <c r="C481" s="12">
        <v>0</v>
      </c>
    </row>
    <row r="482" s="1" customFormat="1" hidden="1" customHeight="1" spans="1:3">
      <c r="A482" s="130">
        <v>2060502</v>
      </c>
      <c r="B482" s="130" t="s">
        <v>1116</v>
      </c>
      <c r="C482" s="12">
        <v>0</v>
      </c>
    </row>
    <row r="483" s="1" customFormat="1" hidden="1" customHeight="1" spans="1:3">
      <c r="A483" s="130">
        <v>2060503</v>
      </c>
      <c r="B483" s="130" t="s">
        <v>1117</v>
      </c>
      <c r="C483" s="12">
        <v>0</v>
      </c>
    </row>
    <row r="484" s="1" customFormat="1" hidden="1" customHeight="1" spans="1:3">
      <c r="A484" s="130">
        <v>2060599</v>
      </c>
      <c r="B484" s="130" t="s">
        <v>1118</v>
      </c>
      <c r="C484" s="12">
        <v>0</v>
      </c>
    </row>
    <row r="485" s="1" customFormat="1" hidden="1" customHeight="1" spans="1:3">
      <c r="A485" s="130">
        <v>20606</v>
      </c>
      <c r="B485" s="133" t="s">
        <v>1119</v>
      </c>
      <c r="C485" s="12">
        <f>SUM(C486:C489)</f>
        <v>0</v>
      </c>
    </row>
    <row r="486" s="1" customFormat="1" hidden="1" customHeight="1" spans="1:3">
      <c r="A486" s="130">
        <v>2060601</v>
      </c>
      <c r="B486" s="130" t="s">
        <v>1120</v>
      </c>
      <c r="C486" s="12">
        <v>0</v>
      </c>
    </row>
    <row r="487" s="1" customFormat="1" hidden="1" customHeight="1" spans="1:3">
      <c r="A487" s="130">
        <v>2060602</v>
      </c>
      <c r="B487" s="130" t="s">
        <v>1121</v>
      </c>
      <c r="C487" s="12">
        <v>0</v>
      </c>
    </row>
    <row r="488" s="1" customFormat="1" hidden="1" customHeight="1" spans="1:3">
      <c r="A488" s="130">
        <v>2060603</v>
      </c>
      <c r="B488" s="130" t="s">
        <v>1122</v>
      </c>
      <c r="C488" s="12">
        <v>0</v>
      </c>
    </row>
    <row r="489" s="1" customFormat="1" hidden="1" customHeight="1" spans="1:3">
      <c r="A489" s="130">
        <v>2060699</v>
      </c>
      <c r="B489" s="130" t="s">
        <v>1123</v>
      </c>
      <c r="C489" s="12">
        <v>0</v>
      </c>
    </row>
    <row r="490" s="1" customFormat="1" customHeight="1" spans="1:3">
      <c r="A490" s="130">
        <v>20607</v>
      </c>
      <c r="B490" s="133" t="s">
        <v>1124</v>
      </c>
      <c r="C490" s="12">
        <f>SUM(C491:C496)</f>
        <v>36</v>
      </c>
    </row>
    <row r="491" s="1" customFormat="1" hidden="1" customHeight="1" spans="1:3">
      <c r="A491" s="130">
        <v>2060701</v>
      </c>
      <c r="B491" s="130" t="s">
        <v>1097</v>
      </c>
      <c r="C491" s="12">
        <v>0</v>
      </c>
    </row>
    <row r="492" s="1" customFormat="1" customHeight="1" spans="1:3">
      <c r="A492" s="130">
        <v>2060702</v>
      </c>
      <c r="B492" s="130" t="s">
        <v>1125</v>
      </c>
      <c r="C492" s="12">
        <v>19</v>
      </c>
    </row>
    <row r="493" s="1" customFormat="1" customHeight="1" spans="1:3">
      <c r="A493" s="130">
        <v>2060703</v>
      </c>
      <c r="B493" s="130" t="s">
        <v>1126</v>
      </c>
      <c r="C493" s="12">
        <v>6</v>
      </c>
    </row>
    <row r="494" s="1" customFormat="1" hidden="1" customHeight="1" spans="1:3">
      <c r="A494" s="130">
        <v>2060704</v>
      </c>
      <c r="B494" s="130" t="s">
        <v>1127</v>
      </c>
      <c r="C494" s="12">
        <v>0</v>
      </c>
    </row>
    <row r="495" s="1" customFormat="1" hidden="1" customHeight="1" spans="1:3">
      <c r="A495" s="130">
        <v>2060705</v>
      </c>
      <c r="B495" s="130" t="s">
        <v>1128</v>
      </c>
      <c r="C495" s="12">
        <v>0</v>
      </c>
    </row>
    <row r="496" s="1" customFormat="1" customHeight="1" spans="1:3">
      <c r="A496" s="130">
        <v>2060799</v>
      </c>
      <c r="B496" s="130" t="s">
        <v>1129</v>
      </c>
      <c r="C496" s="12">
        <v>11</v>
      </c>
    </row>
    <row r="497" s="1" customFormat="1" hidden="1" customHeight="1" spans="1:3">
      <c r="A497" s="130">
        <v>20608</v>
      </c>
      <c r="B497" s="133" t="s">
        <v>1130</v>
      </c>
      <c r="C497" s="12">
        <f>SUM(C498:C500)</f>
        <v>0</v>
      </c>
    </row>
    <row r="498" s="1" customFormat="1" hidden="1" customHeight="1" spans="1:3">
      <c r="A498" s="130">
        <v>2060801</v>
      </c>
      <c r="B498" s="130" t="s">
        <v>1131</v>
      </c>
      <c r="C498" s="12">
        <v>0</v>
      </c>
    </row>
    <row r="499" s="1" customFormat="1" hidden="1" customHeight="1" spans="1:3">
      <c r="A499" s="130">
        <v>2060802</v>
      </c>
      <c r="B499" s="130" t="s">
        <v>1132</v>
      </c>
      <c r="C499" s="12">
        <v>0</v>
      </c>
    </row>
    <row r="500" s="1" customFormat="1" hidden="1" customHeight="1" spans="1:3">
      <c r="A500" s="130">
        <v>2060899</v>
      </c>
      <c r="B500" s="130" t="s">
        <v>1133</v>
      </c>
      <c r="C500" s="12">
        <v>0</v>
      </c>
    </row>
    <row r="501" s="1" customFormat="1" hidden="1" customHeight="1" spans="1:3">
      <c r="A501" s="130">
        <v>20609</v>
      </c>
      <c r="B501" s="133" t="s">
        <v>1134</v>
      </c>
      <c r="C501" s="12">
        <f>C502+C503</f>
        <v>0</v>
      </c>
    </row>
    <row r="502" s="1" customFormat="1" hidden="1" customHeight="1" spans="1:3">
      <c r="A502" s="130">
        <v>2060901</v>
      </c>
      <c r="B502" s="130" t="s">
        <v>1135</v>
      </c>
      <c r="C502" s="12">
        <v>0</v>
      </c>
    </row>
    <row r="503" s="1" customFormat="1" hidden="1" customHeight="1" spans="1:3">
      <c r="A503" s="130">
        <v>2060902</v>
      </c>
      <c r="B503" s="130" t="s">
        <v>1136</v>
      </c>
      <c r="C503" s="12">
        <v>0</v>
      </c>
    </row>
    <row r="504" s="1" customFormat="1" hidden="1" customHeight="1" spans="1:3">
      <c r="A504" s="130">
        <v>20699</v>
      </c>
      <c r="B504" s="133" t="s">
        <v>1137</v>
      </c>
      <c r="C504" s="12">
        <f>SUM(C505:C508)</f>
        <v>0</v>
      </c>
    </row>
    <row r="505" s="1" customFormat="1" hidden="1" customHeight="1" spans="1:3">
      <c r="A505" s="130">
        <v>2069901</v>
      </c>
      <c r="B505" s="130" t="s">
        <v>1138</v>
      </c>
      <c r="C505" s="12">
        <v>0</v>
      </c>
    </row>
    <row r="506" s="1" customFormat="1" hidden="1" customHeight="1" spans="1:3">
      <c r="A506" s="130">
        <v>2069902</v>
      </c>
      <c r="B506" s="130" t="s">
        <v>1139</v>
      </c>
      <c r="C506" s="12">
        <v>0</v>
      </c>
    </row>
    <row r="507" s="1" customFormat="1" hidden="1" customHeight="1" spans="1:3">
      <c r="A507" s="130">
        <v>2069903</v>
      </c>
      <c r="B507" s="130" t="s">
        <v>1140</v>
      </c>
      <c r="C507" s="12">
        <v>0</v>
      </c>
    </row>
    <row r="508" s="1" customFormat="1" hidden="1" customHeight="1" spans="1:3">
      <c r="A508" s="130">
        <v>2069999</v>
      </c>
      <c r="B508" s="130" t="s">
        <v>1141</v>
      </c>
      <c r="C508" s="12">
        <v>0</v>
      </c>
    </row>
    <row r="509" s="1" customFormat="1" customHeight="1" spans="1:3">
      <c r="A509" s="130">
        <v>207</v>
      </c>
      <c r="B509" s="133" t="s">
        <v>1142</v>
      </c>
      <c r="C509" s="12">
        <f>SUM(C510,C526,C534,C545,C554,C561)</f>
        <v>6894</v>
      </c>
    </row>
    <row r="510" s="1" customFormat="1" customHeight="1" spans="1:3">
      <c r="A510" s="130">
        <v>20701</v>
      </c>
      <c r="B510" s="133" t="s">
        <v>1143</v>
      </c>
      <c r="C510" s="12">
        <f>SUM(C511:C525)</f>
        <v>5610</v>
      </c>
    </row>
    <row r="511" s="1" customFormat="1" customHeight="1" spans="1:3">
      <c r="A511" s="130">
        <v>2070101</v>
      </c>
      <c r="B511" s="130" t="s">
        <v>803</v>
      </c>
      <c r="C511" s="12">
        <v>571</v>
      </c>
    </row>
    <row r="512" s="1" customFormat="1" customHeight="1" spans="1:3">
      <c r="A512" s="130">
        <v>2070102</v>
      </c>
      <c r="B512" s="130" t="s">
        <v>804</v>
      </c>
      <c r="C512" s="12">
        <v>2007</v>
      </c>
    </row>
    <row r="513" s="1" customFormat="1" hidden="1" customHeight="1" spans="1:3">
      <c r="A513" s="130">
        <v>2070103</v>
      </c>
      <c r="B513" s="130" t="s">
        <v>805</v>
      </c>
      <c r="C513" s="12">
        <v>0</v>
      </c>
    </row>
    <row r="514" s="1" customFormat="1" hidden="1" customHeight="1" spans="1:3">
      <c r="A514" s="130">
        <v>2070104</v>
      </c>
      <c r="B514" s="130" t="s">
        <v>1144</v>
      </c>
      <c r="C514" s="12">
        <v>0</v>
      </c>
    </row>
    <row r="515" s="1" customFormat="1" hidden="1" customHeight="1" spans="1:3">
      <c r="A515" s="130">
        <v>2070105</v>
      </c>
      <c r="B515" s="130" t="s">
        <v>1145</v>
      </c>
      <c r="C515" s="12">
        <v>0</v>
      </c>
    </row>
    <row r="516" s="1" customFormat="1" hidden="1" customHeight="1" spans="1:3">
      <c r="A516" s="130">
        <v>2070106</v>
      </c>
      <c r="B516" s="130" t="s">
        <v>1146</v>
      </c>
      <c r="C516" s="12">
        <v>0</v>
      </c>
    </row>
    <row r="517" s="1" customFormat="1" customHeight="1" spans="1:3">
      <c r="A517" s="130">
        <v>2070107</v>
      </c>
      <c r="B517" s="130" t="s">
        <v>1147</v>
      </c>
      <c r="C517" s="12">
        <v>1164</v>
      </c>
    </row>
    <row r="518" s="1" customFormat="1" customHeight="1" spans="1:3">
      <c r="A518" s="130">
        <v>2070108</v>
      </c>
      <c r="B518" s="130" t="s">
        <v>1148</v>
      </c>
      <c r="C518" s="12">
        <v>466</v>
      </c>
    </row>
    <row r="519" s="1" customFormat="1" customHeight="1" spans="1:3">
      <c r="A519" s="130">
        <v>2070109</v>
      </c>
      <c r="B519" s="130" t="s">
        <v>1149</v>
      </c>
      <c r="C519" s="12">
        <v>321</v>
      </c>
    </row>
    <row r="520" s="1" customFormat="1" customHeight="1" spans="1:3">
      <c r="A520" s="130">
        <v>2070110</v>
      </c>
      <c r="B520" s="130" t="s">
        <v>1150</v>
      </c>
      <c r="C520" s="12">
        <v>60</v>
      </c>
    </row>
    <row r="521" s="1" customFormat="1" customHeight="1" spans="1:3">
      <c r="A521" s="130">
        <v>2070111</v>
      </c>
      <c r="B521" s="130" t="s">
        <v>1151</v>
      </c>
      <c r="C521" s="12">
        <v>9</v>
      </c>
    </row>
    <row r="522" s="1" customFormat="1" customHeight="1" spans="1:3">
      <c r="A522" s="130">
        <v>2070112</v>
      </c>
      <c r="B522" s="130" t="s">
        <v>1152</v>
      </c>
      <c r="C522" s="12">
        <v>224</v>
      </c>
    </row>
    <row r="523" s="1" customFormat="1" hidden="1" customHeight="1" spans="1:3">
      <c r="A523" s="130">
        <v>2070113</v>
      </c>
      <c r="B523" s="130" t="s">
        <v>1153</v>
      </c>
      <c r="C523" s="12">
        <v>0</v>
      </c>
    </row>
    <row r="524" s="1" customFormat="1" hidden="1" customHeight="1" spans="1:3">
      <c r="A524" s="130">
        <v>2070114</v>
      </c>
      <c r="B524" s="130" t="s">
        <v>1154</v>
      </c>
      <c r="C524" s="12">
        <v>0</v>
      </c>
    </row>
    <row r="525" s="1" customFormat="1" customHeight="1" spans="1:3">
      <c r="A525" s="130">
        <v>2070199</v>
      </c>
      <c r="B525" s="130" t="s">
        <v>1155</v>
      </c>
      <c r="C525" s="12">
        <v>788</v>
      </c>
    </row>
    <row r="526" s="1" customFormat="1" customHeight="1" spans="1:3">
      <c r="A526" s="130">
        <v>20702</v>
      </c>
      <c r="B526" s="133" t="s">
        <v>1156</v>
      </c>
      <c r="C526" s="12">
        <f>SUM(C527:C533)</f>
        <v>514</v>
      </c>
    </row>
    <row r="527" s="1" customFormat="1" hidden="1" customHeight="1" spans="1:3">
      <c r="A527" s="130">
        <v>2070201</v>
      </c>
      <c r="B527" s="130" t="s">
        <v>803</v>
      </c>
      <c r="C527" s="12">
        <v>0</v>
      </c>
    </row>
    <row r="528" s="1" customFormat="1" hidden="1" customHeight="1" spans="1:3">
      <c r="A528" s="130">
        <v>2070202</v>
      </c>
      <c r="B528" s="130" t="s">
        <v>804</v>
      </c>
      <c r="C528" s="12">
        <v>0</v>
      </c>
    </row>
    <row r="529" s="1" customFormat="1" hidden="1" customHeight="1" spans="1:3">
      <c r="A529" s="130">
        <v>2070203</v>
      </c>
      <c r="B529" s="130" t="s">
        <v>805</v>
      </c>
      <c r="C529" s="12">
        <v>0</v>
      </c>
    </row>
    <row r="530" s="1" customFormat="1" customHeight="1" spans="1:3">
      <c r="A530" s="130">
        <v>2070204</v>
      </c>
      <c r="B530" s="130" t="s">
        <v>1157</v>
      </c>
      <c r="C530" s="12">
        <v>514</v>
      </c>
    </row>
    <row r="531" s="1" customFormat="1" hidden="1" customHeight="1" spans="1:3">
      <c r="A531" s="130">
        <v>2070205</v>
      </c>
      <c r="B531" s="130" t="s">
        <v>1158</v>
      </c>
      <c r="C531" s="12">
        <v>0</v>
      </c>
    </row>
    <row r="532" s="1" customFormat="1" hidden="1" customHeight="1" spans="1:3">
      <c r="A532" s="130">
        <v>2070206</v>
      </c>
      <c r="B532" s="130" t="s">
        <v>1159</v>
      </c>
      <c r="C532" s="12">
        <v>0</v>
      </c>
    </row>
    <row r="533" s="1" customFormat="1" hidden="1" customHeight="1" spans="1:3">
      <c r="A533" s="130">
        <v>2070299</v>
      </c>
      <c r="B533" s="130" t="s">
        <v>1160</v>
      </c>
      <c r="C533" s="12">
        <v>0</v>
      </c>
    </row>
    <row r="534" s="1" customFormat="1" hidden="1" customHeight="1" spans="1:3">
      <c r="A534" s="130">
        <v>20703</v>
      </c>
      <c r="B534" s="133" t="s">
        <v>1161</v>
      </c>
      <c r="C534" s="12">
        <f>SUM(C535:C544)</f>
        <v>0</v>
      </c>
    </row>
    <row r="535" s="1" customFormat="1" hidden="1" customHeight="1" spans="1:3">
      <c r="A535" s="130">
        <v>2070301</v>
      </c>
      <c r="B535" s="130" t="s">
        <v>803</v>
      </c>
      <c r="C535" s="12">
        <v>0</v>
      </c>
    </row>
    <row r="536" s="1" customFormat="1" hidden="1" customHeight="1" spans="1:3">
      <c r="A536" s="130">
        <v>2070302</v>
      </c>
      <c r="B536" s="130" t="s">
        <v>804</v>
      </c>
      <c r="C536" s="12">
        <v>0</v>
      </c>
    </row>
    <row r="537" s="1" customFormat="1" hidden="1" customHeight="1" spans="1:3">
      <c r="A537" s="130">
        <v>2070303</v>
      </c>
      <c r="B537" s="130" t="s">
        <v>805</v>
      </c>
      <c r="C537" s="12">
        <v>0</v>
      </c>
    </row>
    <row r="538" s="1" customFormat="1" hidden="1" customHeight="1" spans="1:3">
      <c r="A538" s="130">
        <v>2070304</v>
      </c>
      <c r="B538" s="130" t="s">
        <v>1162</v>
      </c>
      <c r="C538" s="12">
        <v>0</v>
      </c>
    </row>
    <row r="539" s="1" customFormat="1" hidden="1" customHeight="1" spans="1:3">
      <c r="A539" s="130">
        <v>2070305</v>
      </c>
      <c r="B539" s="130" t="s">
        <v>1163</v>
      </c>
      <c r="C539" s="12">
        <v>0</v>
      </c>
    </row>
    <row r="540" s="1" customFormat="1" hidden="1" customHeight="1" spans="1:3">
      <c r="A540" s="130">
        <v>2070306</v>
      </c>
      <c r="B540" s="130" t="s">
        <v>1164</v>
      </c>
      <c r="C540" s="12">
        <v>0</v>
      </c>
    </row>
    <row r="541" s="1" customFormat="1" hidden="1" customHeight="1" spans="1:3">
      <c r="A541" s="130">
        <v>2070307</v>
      </c>
      <c r="B541" s="130" t="s">
        <v>1165</v>
      </c>
      <c r="C541" s="12">
        <v>0</v>
      </c>
    </row>
    <row r="542" s="1" customFormat="1" hidden="1" customHeight="1" spans="1:3">
      <c r="A542" s="130">
        <v>2070308</v>
      </c>
      <c r="B542" s="130" t="s">
        <v>1166</v>
      </c>
      <c r="C542" s="12">
        <v>0</v>
      </c>
    </row>
    <row r="543" s="1" customFormat="1" hidden="1" customHeight="1" spans="1:3">
      <c r="A543" s="130">
        <v>2070309</v>
      </c>
      <c r="B543" s="130" t="s">
        <v>1167</v>
      </c>
      <c r="C543" s="12">
        <v>0</v>
      </c>
    </row>
    <row r="544" s="1" customFormat="1" hidden="1" customHeight="1" spans="1:3">
      <c r="A544" s="130">
        <v>2070399</v>
      </c>
      <c r="B544" s="130" t="s">
        <v>1168</v>
      </c>
      <c r="C544" s="12">
        <v>0</v>
      </c>
    </row>
    <row r="545" s="1" customFormat="1" customHeight="1" spans="1:3">
      <c r="A545" s="130">
        <v>20706</v>
      </c>
      <c r="B545" s="11" t="s">
        <v>1169</v>
      </c>
      <c r="C545" s="12">
        <f>SUM(C546:C553)</f>
        <v>95</v>
      </c>
    </row>
    <row r="546" s="1" customFormat="1" hidden="1" customHeight="1" spans="1:3">
      <c r="A546" s="130">
        <v>2070601</v>
      </c>
      <c r="B546" s="13" t="s">
        <v>803</v>
      </c>
      <c r="C546" s="12">
        <v>0</v>
      </c>
    </row>
    <row r="547" s="1" customFormat="1" hidden="1" customHeight="1" spans="1:3">
      <c r="A547" s="130">
        <v>2070602</v>
      </c>
      <c r="B547" s="13" t="s">
        <v>804</v>
      </c>
      <c r="C547" s="12">
        <v>0</v>
      </c>
    </row>
    <row r="548" s="1" customFormat="1" hidden="1" customHeight="1" spans="1:3">
      <c r="A548" s="130">
        <v>2070603</v>
      </c>
      <c r="B548" s="13" t="s">
        <v>805</v>
      </c>
      <c r="C548" s="12">
        <v>0</v>
      </c>
    </row>
    <row r="549" s="1" customFormat="1" hidden="1" customHeight="1" spans="1:3">
      <c r="A549" s="130">
        <v>2070604</v>
      </c>
      <c r="B549" s="13" t="s">
        <v>1170</v>
      </c>
      <c r="C549" s="12">
        <v>0</v>
      </c>
    </row>
    <row r="550" s="1" customFormat="1" hidden="1" customHeight="1" spans="1:3">
      <c r="A550" s="130">
        <v>2070605</v>
      </c>
      <c r="B550" s="13" t="s">
        <v>1171</v>
      </c>
      <c r="C550" s="12">
        <v>0</v>
      </c>
    </row>
    <row r="551" s="1" customFormat="1" hidden="1" customHeight="1" spans="1:3">
      <c r="A551" s="130">
        <v>2070606</v>
      </c>
      <c r="B551" s="13" t="s">
        <v>1172</v>
      </c>
      <c r="C551" s="12">
        <v>0</v>
      </c>
    </row>
    <row r="552" s="1" customFormat="1" customHeight="1" spans="1:3">
      <c r="A552" s="130">
        <v>2070607</v>
      </c>
      <c r="B552" s="13" t="s">
        <v>1173</v>
      </c>
      <c r="C552" s="12">
        <v>95</v>
      </c>
    </row>
    <row r="553" s="1" customFormat="1" hidden="1" customHeight="1" spans="1:3">
      <c r="A553" s="130">
        <v>2070699</v>
      </c>
      <c r="B553" s="13" t="s">
        <v>1174</v>
      </c>
      <c r="C553" s="12">
        <v>0</v>
      </c>
    </row>
    <row r="554" s="1" customFormat="1" customHeight="1" spans="1:3">
      <c r="A554" s="130">
        <v>20708</v>
      </c>
      <c r="B554" s="11" t="s">
        <v>1175</v>
      </c>
      <c r="C554" s="12">
        <f>SUM(C555:C560)</f>
        <v>675</v>
      </c>
    </row>
    <row r="555" s="1" customFormat="1" hidden="1" customHeight="1" spans="1:3">
      <c r="A555" s="130">
        <v>2070801</v>
      </c>
      <c r="B555" s="13" t="s">
        <v>803</v>
      </c>
      <c r="C555" s="12">
        <v>0</v>
      </c>
    </row>
    <row r="556" s="1" customFormat="1" hidden="1" customHeight="1" spans="1:3">
      <c r="A556" s="130">
        <v>2070802</v>
      </c>
      <c r="B556" s="13" t="s">
        <v>804</v>
      </c>
      <c r="C556" s="12">
        <v>0</v>
      </c>
    </row>
    <row r="557" s="1" customFormat="1" hidden="1" customHeight="1" spans="1:3">
      <c r="A557" s="130">
        <v>2070803</v>
      </c>
      <c r="B557" s="13" t="s">
        <v>805</v>
      </c>
      <c r="C557" s="12">
        <v>0</v>
      </c>
    </row>
    <row r="558" s="1" customFormat="1" hidden="1" customHeight="1" spans="1:3">
      <c r="A558" s="130">
        <v>2070804</v>
      </c>
      <c r="B558" s="13" t="s">
        <v>1176</v>
      </c>
      <c r="C558" s="12">
        <v>0</v>
      </c>
    </row>
    <row r="559" s="1" customFormat="1" customHeight="1" spans="1:3">
      <c r="A559" s="130">
        <v>2070805</v>
      </c>
      <c r="B559" s="13" t="s">
        <v>1177</v>
      </c>
      <c r="C559" s="12">
        <v>675</v>
      </c>
    </row>
    <row r="560" s="1" customFormat="1" hidden="1" customHeight="1" spans="1:3">
      <c r="A560" s="130">
        <v>2070899</v>
      </c>
      <c r="B560" s="13" t="s">
        <v>1178</v>
      </c>
      <c r="C560" s="12">
        <v>0</v>
      </c>
    </row>
    <row r="561" s="1" customFormat="1" hidden="1" customHeight="1" spans="1:3">
      <c r="A561" s="130">
        <v>20799</v>
      </c>
      <c r="B561" s="133" t="s">
        <v>1179</v>
      </c>
      <c r="C561" s="12">
        <f>SUM(C562:C564)</f>
        <v>0</v>
      </c>
    </row>
    <row r="562" s="1" customFormat="1" hidden="1" customHeight="1" spans="1:3">
      <c r="A562" s="130">
        <v>2079902</v>
      </c>
      <c r="B562" s="130" t="s">
        <v>1180</v>
      </c>
      <c r="C562" s="12">
        <v>0</v>
      </c>
    </row>
    <row r="563" s="1" customFormat="1" hidden="1" customHeight="1" spans="1:3">
      <c r="A563" s="130">
        <v>2079903</v>
      </c>
      <c r="B563" s="130" t="s">
        <v>1181</v>
      </c>
      <c r="C563" s="12">
        <v>0</v>
      </c>
    </row>
    <row r="564" s="1" customFormat="1" hidden="1" customHeight="1" spans="1:3">
      <c r="A564" s="130">
        <v>2079999</v>
      </c>
      <c r="B564" s="130" t="s">
        <v>1182</v>
      </c>
      <c r="C564" s="12">
        <v>0</v>
      </c>
    </row>
    <row r="565" s="1" customFormat="1" customHeight="1" spans="1:3">
      <c r="A565" s="130">
        <v>208</v>
      </c>
      <c r="B565" s="133" t="s">
        <v>1183</v>
      </c>
      <c r="C565" s="12">
        <f>SUM(C566,C580,C588,C590,C599,C603,C613,C621,C628,C635,C644,C649,C652,C655,C658,C661,C664,C668,C673,C681)</f>
        <v>40311</v>
      </c>
    </row>
    <row r="566" s="1" customFormat="1" customHeight="1" spans="1:3">
      <c r="A566" s="130">
        <v>20801</v>
      </c>
      <c r="B566" s="133" t="s">
        <v>1184</v>
      </c>
      <c r="C566" s="12">
        <f>SUM(C567:C579)</f>
        <v>4767</v>
      </c>
    </row>
    <row r="567" s="1" customFormat="1" hidden="1" customHeight="1" spans="1:3">
      <c r="A567" s="130">
        <v>2080101</v>
      </c>
      <c r="B567" s="130" t="s">
        <v>803</v>
      </c>
      <c r="C567" s="12">
        <v>0</v>
      </c>
    </row>
    <row r="568" s="1" customFormat="1" hidden="1" customHeight="1" spans="1:3">
      <c r="A568" s="130">
        <v>2080102</v>
      </c>
      <c r="B568" s="130" t="s">
        <v>804</v>
      </c>
      <c r="C568" s="12">
        <v>0</v>
      </c>
    </row>
    <row r="569" s="1" customFormat="1" hidden="1" customHeight="1" spans="1:3">
      <c r="A569" s="130">
        <v>2080103</v>
      </c>
      <c r="B569" s="130" t="s">
        <v>805</v>
      </c>
      <c r="C569" s="12">
        <v>0</v>
      </c>
    </row>
    <row r="570" s="1" customFormat="1" hidden="1" customHeight="1" spans="1:3">
      <c r="A570" s="130">
        <v>2080104</v>
      </c>
      <c r="B570" s="130" t="s">
        <v>1185</v>
      </c>
      <c r="C570" s="12">
        <v>0</v>
      </c>
    </row>
    <row r="571" s="1" customFormat="1" customHeight="1" spans="1:3">
      <c r="A571" s="130">
        <v>2080105</v>
      </c>
      <c r="B571" s="130" t="s">
        <v>1186</v>
      </c>
      <c r="C571" s="12">
        <v>149</v>
      </c>
    </row>
    <row r="572" s="1" customFormat="1" customHeight="1" spans="1:3">
      <c r="A572" s="130">
        <v>2080106</v>
      </c>
      <c r="B572" s="130" t="s">
        <v>1187</v>
      </c>
      <c r="C572" s="12">
        <v>4110</v>
      </c>
    </row>
    <row r="573" s="1" customFormat="1" hidden="1" customHeight="1" spans="1:3">
      <c r="A573" s="130">
        <v>2080107</v>
      </c>
      <c r="B573" s="130" t="s">
        <v>1188</v>
      </c>
      <c r="C573" s="12">
        <v>0</v>
      </c>
    </row>
    <row r="574" s="1" customFormat="1" hidden="1" customHeight="1" spans="1:3">
      <c r="A574" s="130">
        <v>2080108</v>
      </c>
      <c r="B574" s="130" t="s">
        <v>844</v>
      </c>
      <c r="C574" s="12">
        <v>0</v>
      </c>
    </row>
    <row r="575" s="1" customFormat="1" customHeight="1" spans="1:3">
      <c r="A575" s="130">
        <v>2080109</v>
      </c>
      <c r="B575" s="130" t="s">
        <v>1189</v>
      </c>
      <c r="C575" s="12">
        <v>382</v>
      </c>
    </row>
    <row r="576" s="1" customFormat="1" hidden="1" customHeight="1" spans="1:3">
      <c r="A576" s="130">
        <v>2080110</v>
      </c>
      <c r="B576" s="130" t="s">
        <v>1190</v>
      </c>
      <c r="C576" s="12">
        <v>0</v>
      </c>
    </row>
    <row r="577" s="1" customFormat="1" hidden="1" customHeight="1" spans="1:3">
      <c r="A577" s="130">
        <v>2080111</v>
      </c>
      <c r="B577" s="130" t="s">
        <v>1191</v>
      </c>
      <c r="C577" s="12">
        <v>0</v>
      </c>
    </row>
    <row r="578" s="1" customFormat="1" customHeight="1" spans="1:3">
      <c r="A578" s="130">
        <v>2080112</v>
      </c>
      <c r="B578" s="130" t="s">
        <v>1192</v>
      </c>
      <c r="C578" s="12">
        <v>126</v>
      </c>
    </row>
    <row r="579" s="1" customFormat="1" hidden="1" customHeight="1" spans="1:3">
      <c r="A579" s="130">
        <v>2080199</v>
      </c>
      <c r="B579" s="130" t="s">
        <v>1193</v>
      </c>
      <c r="C579" s="12">
        <v>0</v>
      </c>
    </row>
    <row r="580" s="1" customFormat="1" customHeight="1" spans="1:3">
      <c r="A580" s="130">
        <v>20802</v>
      </c>
      <c r="B580" s="133" t="s">
        <v>1194</v>
      </c>
      <c r="C580" s="12">
        <f>SUM(C581:C587)</f>
        <v>1231</v>
      </c>
    </row>
    <row r="581" s="1" customFormat="1" customHeight="1" spans="1:3">
      <c r="A581" s="130">
        <v>2080201</v>
      </c>
      <c r="B581" s="130" t="s">
        <v>803</v>
      </c>
      <c r="C581" s="12">
        <v>898</v>
      </c>
    </row>
    <row r="582" s="1" customFormat="1" hidden="1" customHeight="1" spans="1:3">
      <c r="A582" s="130">
        <v>2080202</v>
      </c>
      <c r="B582" s="130" t="s">
        <v>804</v>
      </c>
      <c r="C582" s="12">
        <v>0</v>
      </c>
    </row>
    <row r="583" s="1" customFormat="1" hidden="1" customHeight="1" spans="1:3">
      <c r="A583" s="130">
        <v>2080203</v>
      </c>
      <c r="B583" s="130" t="s">
        <v>805</v>
      </c>
      <c r="C583" s="12">
        <v>0</v>
      </c>
    </row>
    <row r="584" s="1" customFormat="1" customHeight="1" spans="1:3">
      <c r="A584" s="130">
        <v>2080206</v>
      </c>
      <c r="B584" s="130" t="s">
        <v>1195</v>
      </c>
      <c r="C584" s="12">
        <v>128</v>
      </c>
    </row>
    <row r="585" s="1" customFormat="1" customHeight="1" spans="1:3">
      <c r="A585" s="130">
        <v>2080207</v>
      </c>
      <c r="B585" s="130" t="s">
        <v>1196</v>
      </c>
      <c r="C585" s="12">
        <v>165</v>
      </c>
    </row>
    <row r="586" s="1" customFormat="1" customHeight="1" spans="1:3">
      <c r="A586" s="130">
        <v>2080208</v>
      </c>
      <c r="B586" s="130" t="s">
        <v>1197</v>
      </c>
      <c r="C586" s="12">
        <v>40</v>
      </c>
    </row>
    <row r="587" s="1" customFormat="1" hidden="1" customHeight="1" spans="1:3">
      <c r="A587" s="130">
        <v>2080299</v>
      </c>
      <c r="B587" s="130" t="s">
        <v>1198</v>
      </c>
      <c r="C587" s="12">
        <v>0</v>
      </c>
    </row>
    <row r="588" s="1" customFormat="1" hidden="1" customHeight="1" spans="1:3">
      <c r="A588" s="130">
        <v>20804</v>
      </c>
      <c r="B588" s="133" t="s">
        <v>1199</v>
      </c>
      <c r="C588" s="12">
        <f>C589</f>
        <v>0</v>
      </c>
    </row>
    <row r="589" s="1" customFormat="1" hidden="1" customHeight="1" spans="1:3">
      <c r="A589" s="130">
        <v>2080402</v>
      </c>
      <c r="B589" s="130" t="s">
        <v>1200</v>
      </c>
      <c r="C589" s="12">
        <v>0</v>
      </c>
    </row>
    <row r="590" s="1" customFormat="1" customHeight="1" spans="1:3">
      <c r="A590" s="130">
        <v>20805</v>
      </c>
      <c r="B590" s="133" t="s">
        <v>1201</v>
      </c>
      <c r="C590" s="12">
        <f>SUM(C591:C598)</f>
        <v>2683</v>
      </c>
    </row>
    <row r="591" s="1" customFormat="1" customHeight="1" spans="1:3">
      <c r="A591" s="130">
        <v>2080501</v>
      </c>
      <c r="B591" s="130" t="s">
        <v>1202</v>
      </c>
      <c r="C591" s="12">
        <v>410</v>
      </c>
    </row>
    <row r="592" s="1" customFormat="1" hidden="1" customHeight="1" spans="1:3">
      <c r="A592" s="130">
        <v>2080502</v>
      </c>
      <c r="B592" s="130" t="s">
        <v>1203</v>
      </c>
      <c r="C592" s="12">
        <v>0</v>
      </c>
    </row>
    <row r="593" s="1" customFormat="1" customHeight="1" spans="1:3">
      <c r="A593" s="130">
        <v>2080503</v>
      </c>
      <c r="B593" s="130" t="s">
        <v>1204</v>
      </c>
      <c r="C593" s="12">
        <v>210</v>
      </c>
    </row>
    <row r="594" s="1" customFormat="1" hidden="1" customHeight="1" spans="1:3">
      <c r="A594" s="130">
        <v>2080504</v>
      </c>
      <c r="B594" s="130" t="s">
        <v>1205</v>
      </c>
      <c r="C594" s="12">
        <v>0</v>
      </c>
    </row>
    <row r="595" s="1" customFormat="1" hidden="1" customHeight="1" spans="1:3">
      <c r="A595" s="130">
        <v>2080505</v>
      </c>
      <c r="B595" s="130" t="s">
        <v>1206</v>
      </c>
      <c r="C595" s="12">
        <v>0</v>
      </c>
    </row>
    <row r="596" s="1" customFormat="1" hidden="1" customHeight="1" spans="1:3">
      <c r="A596" s="130">
        <v>2080506</v>
      </c>
      <c r="B596" s="130" t="s">
        <v>1207</v>
      </c>
      <c r="C596" s="12">
        <v>0</v>
      </c>
    </row>
    <row r="597" s="1" customFormat="1" customHeight="1" spans="1:3">
      <c r="A597" s="130">
        <v>2080507</v>
      </c>
      <c r="B597" s="130" t="s">
        <v>1208</v>
      </c>
      <c r="C597" s="12">
        <v>2063</v>
      </c>
    </row>
    <row r="598" s="1" customFormat="1" hidden="1" customHeight="1" spans="1:3">
      <c r="A598" s="130">
        <v>2080599</v>
      </c>
      <c r="B598" s="130" t="s">
        <v>1209</v>
      </c>
      <c r="C598" s="12">
        <v>0</v>
      </c>
    </row>
    <row r="599" s="1" customFormat="1" hidden="1" customHeight="1" spans="1:3">
      <c r="A599" s="130">
        <v>20806</v>
      </c>
      <c r="B599" s="133" t="s">
        <v>1210</v>
      </c>
      <c r="C599" s="12">
        <f>SUM(C600:C602)</f>
        <v>0</v>
      </c>
    </row>
    <row r="600" s="1" customFormat="1" hidden="1" customHeight="1" spans="1:3">
      <c r="A600" s="130">
        <v>2080601</v>
      </c>
      <c r="B600" s="130" t="s">
        <v>1211</v>
      </c>
      <c r="C600" s="12">
        <v>0</v>
      </c>
    </row>
    <row r="601" s="1" customFormat="1" hidden="1" customHeight="1" spans="1:3">
      <c r="A601" s="130">
        <v>2080602</v>
      </c>
      <c r="B601" s="130" t="s">
        <v>1212</v>
      </c>
      <c r="C601" s="12">
        <v>0</v>
      </c>
    </row>
    <row r="602" s="1" customFormat="1" hidden="1" customHeight="1" spans="1:3">
      <c r="A602" s="130">
        <v>2080699</v>
      </c>
      <c r="B602" s="130" t="s">
        <v>1213</v>
      </c>
      <c r="C602" s="12">
        <v>0</v>
      </c>
    </row>
    <row r="603" s="1" customFormat="1" customHeight="1" spans="1:3">
      <c r="A603" s="130">
        <v>20807</v>
      </c>
      <c r="B603" s="133" t="s">
        <v>1214</v>
      </c>
      <c r="C603" s="12">
        <f>SUM(C604:C612)</f>
        <v>1152</v>
      </c>
    </row>
    <row r="604" s="1" customFormat="1" hidden="1" customHeight="1" spans="1:3">
      <c r="A604" s="130">
        <v>2080701</v>
      </c>
      <c r="B604" s="130" t="s">
        <v>1215</v>
      </c>
      <c r="C604" s="12">
        <v>0</v>
      </c>
    </row>
    <row r="605" s="1" customFormat="1" hidden="1" customHeight="1" spans="1:3">
      <c r="A605" s="130">
        <v>2080702</v>
      </c>
      <c r="B605" s="130" t="s">
        <v>1216</v>
      </c>
      <c r="C605" s="12">
        <v>0</v>
      </c>
    </row>
    <row r="606" s="1" customFormat="1" hidden="1" customHeight="1" spans="1:3">
      <c r="A606" s="130">
        <v>2080704</v>
      </c>
      <c r="B606" s="130" t="s">
        <v>1217</v>
      </c>
      <c r="C606" s="12">
        <v>0</v>
      </c>
    </row>
    <row r="607" s="1" customFormat="1" hidden="1" customHeight="1" spans="1:3">
      <c r="A607" s="130">
        <v>2080705</v>
      </c>
      <c r="B607" s="130" t="s">
        <v>1218</v>
      </c>
      <c r="C607" s="12">
        <v>0</v>
      </c>
    </row>
    <row r="608" s="1" customFormat="1" hidden="1" customHeight="1" spans="1:3">
      <c r="A608" s="130">
        <v>2080709</v>
      </c>
      <c r="B608" s="130" t="s">
        <v>1219</v>
      </c>
      <c r="C608" s="12">
        <v>0</v>
      </c>
    </row>
    <row r="609" s="1" customFormat="1" hidden="1" customHeight="1" spans="1:3">
      <c r="A609" s="130">
        <v>2080711</v>
      </c>
      <c r="B609" s="130" t="s">
        <v>1220</v>
      </c>
      <c r="C609" s="12">
        <v>0</v>
      </c>
    </row>
    <row r="610" s="1" customFormat="1" hidden="1" customHeight="1" spans="1:3">
      <c r="A610" s="130">
        <v>2080712</v>
      </c>
      <c r="B610" s="130" t="s">
        <v>1221</v>
      </c>
      <c r="C610" s="12">
        <v>0</v>
      </c>
    </row>
    <row r="611" s="1" customFormat="1" hidden="1" customHeight="1" spans="1:3">
      <c r="A611" s="130">
        <v>2080713</v>
      </c>
      <c r="B611" s="130" t="s">
        <v>1222</v>
      </c>
      <c r="C611" s="12">
        <v>0</v>
      </c>
    </row>
    <row r="612" s="1" customFormat="1" customHeight="1" spans="1:3">
      <c r="A612" s="130">
        <v>2080799</v>
      </c>
      <c r="B612" s="130" t="s">
        <v>1223</v>
      </c>
      <c r="C612" s="12">
        <v>1152</v>
      </c>
    </row>
    <row r="613" s="1" customFormat="1" customHeight="1" spans="1:3">
      <c r="A613" s="130">
        <v>20808</v>
      </c>
      <c r="B613" s="133" t="s">
        <v>1224</v>
      </c>
      <c r="C613" s="12">
        <f>SUM(C614:C620)</f>
        <v>61</v>
      </c>
    </row>
    <row r="614" s="1" customFormat="1" hidden="1" customHeight="1" spans="1:3">
      <c r="A614" s="130">
        <v>2080801</v>
      </c>
      <c r="B614" s="130" t="s">
        <v>1225</v>
      </c>
      <c r="C614" s="12">
        <v>0</v>
      </c>
    </row>
    <row r="615" s="1" customFormat="1" hidden="1" customHeight="1" spans="1:3">
      <c r="A615" s="130">
        <v>2080802</v>
      </c>
      <c r="B615" s="130" t="s">
        <v>1226</v>
      </c>
      <c r="C615" s="12">
        <v>0</v>
      </c>
    </row>
    <row r="616" s="1" customFormat="1" hidden="1" customHeight="1" spans="1:3">
      <c r="A616" s="130">
        <v>2080803</v>
      </c>
      <c r="B616" s="130" t="s">
        <v>1227</v>
      </c>
      <c r="C616" s="12">
        <v>0</v>
      </c>
    </row>
    <row r="617" s="1" customFormat="1" customHeight="1" spans="1:3">
      <c r="A617" s="130">
        <v>2080804</v>
      </c>
      <c r="B617" s="130" t="s">
        <v>1228</v>
      </c>
      <c r="C617" s="12">
        <v>29</v>
      </c>
    </row>
    <row r="618" s="1" customFormat="1" hidden="1" customHeight="1" spans="1:3">
      <c r="A618" s="130">
        <v>2080805</v>
      </c>
      <c r="B618" s="130" t="s">
        <v>1229</v>
      </c>
      <c r="C618" s="12">
        <v>0</v>
      </c>
    </row>
    <row r="619" s="1" customFormat="1" customHeight="1" spans="1:3">
      <c r="A619" s="130">
        <v>2080806</v>
      </c>
      <c r="B619" s="130" t="s">
        <v>1230</v>
      </c>
      <c r="C619" s="12">
        <v>32</v>
      </c>
    </row>
    <row r="620" s="1" customFormat="1" hidden="1" customHeight="1" spans="1:3">
      <c r="A620" s="130">
        <v>2080899</v>
      </c>
      <c r="B620" s="130" t="s">
        <v>1231</v>
      </c>
      <c r="C620" s="12">
        <v>0</v>
      </c>
    </row>
    <row r="621" s="1" customFormat="1" hidden="1" customHeight="1" spans="1:3">
      <c r="A621" s="130">
        <v>20809</v>
      </c>
      <c r="B621" s="133" t="s">
        <v>1232</v>
      </c>
      <c r="C621" s="12">
        <f>SUM(C622:C627)</f>
        <v>0</v>
      </c>
    </row>
    <row r="622" s="1" customFormat="1" hidden="1" customHeight="1" spans="1:3">
      <c r="A622" s="130">
        <v>2080901</v>
      </c>
      <c r="B622" s="130" t="s">
        <v>1233</v>
      </c>
      <c r="C622" s="12">
        <v>0</v>
      </c>
    </row>
    <row r="623" s="1" customFormat="1" hidden="1" customHeight="1" spans="1:3">
      <c r="A623" s="130">
        <v>2080902</v>
      </c>
      <c r="B623" s="130" t="s">
        <v>1234</v>
      </c>
      <c r="C623" s="12">
        <v>0</v>
      </c>
    </row>
    <row r="624" s="1" customFormat="1" hidden="1" customHeight="1" spans="1:3">
      <c r="A624" s="130">
        <v>2080903</v>
      </c>
      <c r="B624" s="130" t="s">
        <v>1235</v>
      </c>
      <c r="C624" s="12">
        <v>0</v>
      </c>
    </row>
    <row r="625" s="1" customFormat="1" hidden="1" customHeight="1" spans="1:3">
      <c r="A625" s="130">
        <v>2080904</v>
      </c>
      <c r="B625" s="130" t="s">
        <v>1236</v>
      </c>
      <c r="C625" s="12">
        <v>0</v>
      </c>
    </row>
    <row r="626" s="1" customFormat="1" hidden="1" customHeight="1" spans="1:3">
      <c r="A626" s="130">
        <v>2080905</v>
      </c>
      <c r="B626" s="130" t="s">
        <v>1237</v>
      </c>
      <c r="C626" s="12">
        <v>0</v>
      </c>
    </row>
    <row r="627" s="1" customFormat="1" hidden="1" customHeight="1" spans="1:3">
      <c r="A627" s="130">
        <v>2080999</v>
      </c>
      <c r="B627" s="130" t="s">
        <v>1238</v>
      </c>
      <c r="C627" s="12">
        <v>0</v>
      </c>
    </row>
    <row r="628" s="1" customFormat="1" customHeight="1" spans="1:3">
      <c r="A628" s="130">
        <v>20810</v>
      </c>
      <c r="B628" s="133" t="s">
        <v>1239</v>
      </c>
      <c r="C628" s="12">
        <f>SUM(C629:C634)</f>
        <v>3209</v>
      </c>
    </row>
    <row r="629" s="1" customFormat="1" customHeight="1" spans="1:3">
      <c r="A629" s="130">
        <v>2081001</v>
      </c>
      <c r="B629" s="130" t="s">
        <v>1240</v>
      </c>
      <c r="C629" s="12">
        <v>67</v>
      </c>
    </row>
    <row r="630" s="1" customFormat="1" customHeight="1" spans="1:3">
      <c r="A630" s="130">
        <v>2081002</v>
      </c>
      <c r="B630" s="130" t="s">
        <v>1241</v>
      </c>
      <c r="C630" s="12">
        <v>3142</v>
      </c>
    </row>
    <row r="631" s="1" customFormat="1" hidden="1" customHeight="1" spans="1:3">
      <c r="A631" s="130">
        <v>2081003</v>
      </c>
      <c r="B631" s="130" t="s">
        <v>1242</v>
      </c>
      <c r="C631" s="12">
        <v>0</v>
      </c>
    </row>
    <row r="632" s="1" customFormat="1" hidden="1" customHeight="1" spans="1:3">
      <c r="A632" s="130">
        <v>2081004</v>
      </c>
      <c r="B632" s="130" t="s">
        <v>1243</v>
      </c>
      <c r="C632" s="12">
        <v>0</v>
      </c>
    </row>
    <row r="633" s="1" customFormat="1" hidden="1" customHeight="1" spans="1:3">
      <c r="A633" s="130">
        <v>2081005</v>
      </c>
      <c r="B633" s="130" t="s">
        <v>1244</v>
      </c>
      <c r="C633" s="12">
        <v>0</v>
      </c>
    </row>
    <row r="634" s="1" customFormat="1" hidden="1" customHeight="1" spans="1:3">
      <c r="A634" s="130">
        <v>2081099</v>
      </c>
      <c r="B634" s="130" t="s">
        <v>1245</v>
      </c>
      <c r="C634" s="12">
        <v>0</v>
      </c>
    </row>
    <row r="635" s="1" customFormat="1" customHeight="1" spans="1:3">
      <c r="A635" s="130">
        <v>20811</v>
      </c>
      <c r="B635" s="133" t="s">
        <v>1246</v>
      </c>
      <c r="C635" s="12">
        <f>SUM(C636:C643)</f>
        <v>1539</v>
      </c>
    </row>
    <row r="636" s="1" customFormat="1" hidden="1" customHeight="1" spans="1:3">
      <c r="A636" s="130">
        <v>2081101</v>
      </c>
      <c r="B636" s="130" t="s">
        <v>803</v>
      </c>
      <c r="C636" s="12">
        <v>0</v>
      </c>
    </row>
    <row r="637" s="1" customFormat="1" hidden="1" customHeight="1" spans="1:3">
      <c r="A637" s="130">
        <v>2081102</v>
      </c>
      <c r="B637" s="130" t="s">
        <v>804</v>
      </c>
      <c r="C637" s="12">
        <v>0</v>
      </c>
    </row>
    <row r="638" s="1" customFormat="1" customHeight="1" spans="1:3">
      <c r="A638" s="130">
        <v>2081103</v>
      </c>
      <c r="B638" s="130" t="s">
        <v>805</v>
      </c>
      <c r="C638" s="12">
        <v>260</v>
      </c>
    </row>
    <row r="639" s="1" customFormat="1" customHeight="1" spans="1:3">
      <c r="A639" s="130">
        <v>2081104</v>
      </c>
      <c r="B639" s="130" t="s">
        <v>1247</v>
      </c>
      <c r="C639" s="12">
        <v>194</v>
      </c>
    </row>
    <row r="640" s="1" customFormat="1" customHeight="1" spans="1:3">
      <c r="A640" s="130">
        <v>2081105</v>
      </c>
      <c r="B640" s="130" t="s">
        <v>1248</v>
      </c>
      <c r="C640" s="12">
        <v>312</v>
      </c>
    </row>
    <row r="641" s="1" customFormat="1" hidden="1" customHeight="1" spans="1:3">
      <c r="A641" s="130">
        <v>2081106</v>
      </c>
      <c r="B641" s="130" t="s">
        <v>1249</v>
      </c>
      <c r="C641" s="12">
        <v>0</v>
      </c>
    </row>
    <row r="642" s="1" customFormat="1" customHeight="1" spans="1:3">
      <c r="A642" s="130">
        <v>2081107</v>
      </c>
      <c r="B642" s="130" t="s">
        <v>1250</v>
      </c>
      <c r="C642" s="12">
        <v>589</v>
      </c>
    </row>
    <row r="643" s="1" customFormat="1" customHeight="1" spans="1:3">
      <c r="A643" s="130">
        <v>2081199</v>
      </c>
      <c r="B643" s="130" t="s">
        <v>1251</v>
      </c>
      <c r="C643" s="12">
        <v>184</v>
      </c>
    </row>
    <row r="644" s="1" customFormat="1" hidden="1" customHeight="1" spans="1:3">
      <c r="A644" s="130">
        <v>20816</v>
      </c>
      <c r="B644" s="133" t="s">
        <v>1252</v>
      </c>
      <c r="C644" s="12">
        <f>SUM(C645:C648)</f>
        <v>0</v>
      </c>
    </row>
    <row r="645" s="1" customFormat="1" hidden="1" customHeight="1" spans="1:3">
      <c r="A645" s="130">
        <v>2081601</v>
      </c>
      <c r="B645" s="130" t="s">
        <v>803</v>
      </c>
      <c r="C645" s="12">
        <v>0</v>
      </c>
    </row>
    <row r="646" s="1" customFormat="1" hidden="1" customHeight="1" spans="1:3">
      <c r="A646" s="130">
        <v>2081602</v>
      </c>
      <c r="B646" s="130" t="s">
        <v>804</v>
      </c>
      <c r="C646" s="12">
        <v>0</v>
      </c>
    </row>
    <row r="647" s="1" customFormat="1" hidden="1" customHeight="1" spans="1:3">
      <c r="A647" s="130">
        <v>2081603</v>
      </c>
      <c r="B647" s="130" t="s">
        <v>805</v>
      </c>
      <c r="C647" s="12">
        <v>0</v>
      </c>
    </row>
    <row r="648" s="1" customFormat="1" hidden="1" customHeight="1" spans="1:3">
      <c r="A648" s="130">
        <v>2081699</v>
      </c>
      <c r="B648" s="130" t="s">
        <v>1253</v>
      </c>
      <c r="C648" s="12">
        <v>0</v>
      </c>
    </row>
    <row r="649" s="1" customFormat="1" customHeight="1" spans="1:3">
      <c r="A649" s="130">
        <v>20819</v>
      </c>
      <c r="B649" s="133" t="s">
        <v>1254</v>
      </c>
      <c r="C649" s="12">
        <f>SUM(C650:C651)</f>
        <v>150</v>
      </c>
    </row>
    <row r="650" s="1" customFormat="1" customHeight="1" spans="1:3">
      <c r="A650" s="130">
        <v>2081901</v>
      </c>
      <c r="B650" s="130" t="s">
        <v>1255</v>
      </c>
      <c r="C650" s="12">
        <v>150</v>
      </c>
    </row>
    <row r="651" s="1" customFormat="1" hidden="1" customHeight="1" spans="1:3">
      <c r="A651" s="130">
        <v>2081902</v>
      </c>
      <c r="B651" s="130" t="s">
        <v>1256</v>
      </c>
      <c r="C651" s="12">
        <v>0</v>
      </c>
    </row>
    <row r="652" s="1" customFormat="1" customHeight="1" spans="1:3">
      <c r="A652" s="130">
        <v>20820</v>
      </c>
      <c r="B652" s="133" t="s">
        <v>1257</v>
      </c>
      <c r="C652" s="12">
        <f>SUM(C653:C654)</f>
        <v>1445</v>
      </c>
    </row>
    <row r="653" s="1" customFormat="1" customHeight="1" spans="1:3">
      <c r="A653" s="130">
        <v>2082001</v>
      </c>
      <c r="B653" s="130" t="s">
        <v>1258</v>
      </c>
      <c r="C653" s="12">
        <v>1445</v>
      </c>
    </row>
    <row r="654" s="1" customFormat="1" hidden="1" customHeight="1" spans="1:3">
      <c r="A654" s="130">
        <v>2082002</v>
      </c>
      <c r="B654" s="130" t="s">
        <v>1259</v>
      </c>
      <c r="C654" s="12">
        <v>0</v>
      </c>
    </row>
    <row r="655" s="1" customFormat="1" hidden="1" customHeight="1" spans="1:3">
      <c r="A655" s="130">
        <v>20821</v>
      </c>
      <c r="B655" s="133" t="s">
        <v>1260</v>
      </c>
      <c r="C655" s="12">
        <f>SUM(C656:C657)</f>
        <v>0</v>
      </c>
    </row>
    <row r="656" s="1" customFormat="1" hidden="1" customHeight="1" spans="1:3">
      <c r="A656" s="130">
        <v>2082101</v>
      </c>
      <c r="B656" s="130" t="s">
        <v>1261</v>
      </c>
      <c r="C656" s="12">
        <v>0</v>
      </c>
    </row>
    <row r="657" s="1" customFormat="1" hidden="1" customHeight="1" spans="1:3">
      <c r="A657" s="130">
        <v>2082102</v>
      </c>
      <c r="B657" s="130" t="s">
        <v>1262</v>
      </c>
      <c r="C657" s="12">
        <v>0</v>
      </c>
    </row>
    <row r="658" s="1" customFormat="1" hidden="1" customHeight="1" spans="1:3">
      <c r="A658" s="130">
        <v>20824</v>
      </c>
      <c r="B658" s="133" t="s">
        <v>1263</v>
      </c>
      <c r="C658" s="12">
        <f>SUM(C659:C660)</f>
        <v>0</v>
      </c>
    </row>
    <row r="659" s="1" customFormat="1" hidden="1" customHeight="1" spans="1:3">
      <c r="A659" s="130">
        <v>2082401</v>
      </c>
      <c r="B659" s="130" t="s">
        <v>1264</v>
      </c>
      <c r="C659" s="12">
        <v>0</v>
      </c>
    </row>
    <row r="660" s="1" customFormat="1" hidden="1" customHeight="1" spans="1:3">
      <c r="A660" s="130">
        <v>2082402</v>
      </c>
      <c r="B660" s="130" t="s">
        <v>1265</v>
      </c>
      <c r="C660" s="12">
        <v>0</v>
      </c>
    </row>
    <row r="661" s="1" customFormat="1" hidden="1" customHeight="1" spans="1:3">
      <c r="A661" s="130">
        <v>20825</v>
      </c>
      <c r="B661" s="133" t="s">
        <v>1266</v>
      </c>
      <c r="C661" s="12">
        <f>SUM(C662:C663)</f>
        <v>0</v>
      </c>
    </row>
    <row r="662" s="1" customFormat="1" hidden="1" customHeight="1" spans="1:3">
      <c r="A662" s="130">
        <v>2082501</v>
      </c>
      <c r="B662" s="130" t="s">
        <v>1267</v>
      </c>
      <c r="C662" s="12">
        <v>0</v>
      </c>
    </row>
    <row r="663" s="1" customFormat="1" hidden="1" customHeight="1" spans="1:3">
      <c r="A663" s="130">
        <v>2082502</v>
      </c>
      <c r="B663" s="130" t="s">
        <v>1268</v>
      </c>
      <c r="C663" s="12">
        <v>0</v>
      </c>
    </row>
    <row r="664" s="1" customFormat="1" customHeight="1" spans="1:3">
      <c r="A664" s="130">
        <v>20826</v>
      </c>
      <c r="B664" s="133" t="s">
        <v>1269</v>
      </c>
      <c r="C664" s="12">
        <f>SUM(C665:C667)</f>
        <v>10018</v>
      </c>
    </row>
    <row r="665" s="1" customFormat="1" customHeight="1" spans="1:3">
      <c r="A665" s="130">
        <v>2082601</v>
      </c>
      <c r="B665" s="130" t="s">
        <v>1270</v>
      </c>
      <c r="C665" s="12">
        <v>795</v>
      </c>
    </row>
    <row r="666" s="1" customFormat="1" customHeight="1" spans="1:3">
      <c r="A666" s="130">
        <v>2082602</v>
      </c>
      <c r="B666" s="130" t="s">
        <v>1271</v>
      </c>
      <c r="C666" s="12">
        <v>9200</v>
      </c>
    </row>
    <row r="667" s="1" customFormat="1" customHeight="1" spans="1:3">
      <c r="A667" s="130">
        <v>2082699</v>
      </c>
      <c r="B667" s="130" t="s">
        <v>1272</v>
      </c>
      <c r="C667" s="12">
        <v>23</v>
      </c>
    </row>
    <row r="668" s="1" customFormat="1" customHeight="1" spans="1:3">
      <c r="A668" s="130">
        <v>20827</v>
      </c>
      <c r="B668" s="133" t="s">
        <v>1273</v>
      </c>
      <c r="C668" s="12">
        <f>SUM(C669:C672)</f>
        <v>100</v>
      </c>
    </row>
    <row r="669" s="1" customFormat="1" hidden="1" customHeight="1" spans="1:3">
      <c r="A669" s="130">
        <v>2082701</v>
      </c>
      <c r="B669" s="130" t="s">
        <v>1274</v>
      </c>
      <c r="C669" s="12">
        <v>0</v>
      </c>
    </row>
    <row r="670" s="1" customFormat="1" hidden="1" customHeight="1" spans="1:3">
      <c r="A670" s="130">
        <v>2082702</v>
      </c>
      <c r="B670" s="130" t="s">
        <v>1275</v>
      </c>
      <c r="C670" s="12">
        <v>0</v>
      </c>
    </row>
    <row r="671" s="1" customFormat="1" customHeight="1" spans="1:3">
      <c r="A671" s="130">
        <v>2082703</v>
      </c>
      <c r="B671" s="130" t="s">
        <v>1276</v>
      </c>
      <c r="C671" s="12">
        <v>100</v>
      </c>
    </row>
    <row r="672" s="1" customFormat="1" hidden="1" customHeight="1" spans="1:3">
      <c r="A672" s="130">
        <v>2082799</v>
      </c>
      <c r="B672" s="130" t="s">
        <v>1277</v>
      </c>
      <c r="C672" s="12">
        <v>0</v>
      </c>
    </row>
    <row r="673" s="1" customFormat="1" customHeight="1" spans="1:3">
      <c r="A673" s="130">
        <v>20828</v>
      </c>
      <c r="B673" s="133" t="s">
        <v>1278</v>
      </c>
      <c r="C673" s="12">
        <f>SUM(C674:C680)</f>
        <v>66</v>
      </c>
    </row>
    <row r="674" s="1" customFormat="1" customHeight="1" spans="1:3">
      <c r="A674" s="130">
        <v>2082801</v>
      </c>
      <c r="B674" s="130" t="s">
        <v>803</v>
      </c>
      <c r="C674" s="12">
        <v>20</v>
      </c>
    </row>
    <row r="675" s="1" customFormat="1" customHeight="1" spans="1:3">
      <c r="A675" s="130">
        <v>2082802</v>
      </c>
      <c r="B675" s="130" t="s">
        <v>804</v>
      </c>
      <c r="C675" s="12">
        <v>9</v>
      </c>
    </row>
    <row r="676" s="1" customFormat="1" hidden="1" customHeight="1" spans="1:3">
      <c r="A676" s="130">
        <v>2082803</v>
      </c>
      <c r="B676" s="130" t="s">
        <v>805</v>
      </c>
      <c r="C676" s="12">
        <v>0</v>
      </c>
    </row>
    <row r="677" s="1" customFormat="1" customHeight="1" spans="1:3">
      <c r="A677" s="130">
        <v>2082804</v>
      </c>
      <c r="B677" s="130" t="s">
        <v>1279</v>
      </c>
      <c r="C677" s="12">
        <v>37</v>
      </c>
    </row>
    <row r="678" s="1" customFormat="1" hidden="1" customHeight="1" spans="1:3">
      <c r="A678" s="130">
        <v>2082805</v>
      </c>
      <c r="B678" s="130" t="s">
        <v>1280</v>
      </c>
      <c r="C678" s="12">
        <v>0</v>
      </c>
    </row>
    <row r="679" s="1" customFormat="1" hidden="1" customHeight="1" spans="1:3">
      <c r="A679" s="130">
        <v>2082850</v>
      </c>
      <c r="B679" s="130" t="s">
        <v>812</v>
      </c>
      <c r="C679" s="12">
        <v>0</v>
      </c>
    </row>
    <row r="680" s="1" customFormat="1" hidden="1" customHeight="1" spans="1:3">
      <c r="A680" s="130">
        <v>2082899</v>
      </c>
      <c r="B680" s="130" t="s">
        <v>1281</v>
      </c>
      <c r="C680" s="12">
        <v>0</v>
      </c>
    </row>
    <row r="681" s="1" customFormat="1" customHeight="1" spans="1:3">
      <c r="A681" s="130">
        <v>20899</v>
      </c>
      <c r="B681" s="133" t="s">
        <v>1282</v>
      </c>
      <c r="C681" s="12">
        <f>C682</f>
        <v>13890</v>
      </c>
    </row>
    <row r="682" s="1" customFormat="1" customHeight="1" spans="1:3">
      <c r="A682" s="130">
        <v>2089901</v>
      </c>
      <c r="B682" s="130" t="s">
        <v>1283</v>
      </c>
      <c r="C682" s="12">
        <v>13890</v>
      </c>
    </row>
    <row r="683" s="1" customFormat="1" customHeight="1" spans="1:3">
      <c r="A683" s="130">
        <v>210</v>
      </c>
      <c r="B683" s="133" t="s">
        <v>1284</v>
      </c>
      <c r="C683" s="12">
        <f>SUM(C684,C689,C702,C706,C718,C721,C725,C730,C734,C738,C741,C750,C752)</f>
        <v>28874</v>
      </c>
    </row>
    <row r="684" s="1" customFormat="1" customHeight="1" spans="1:3">
      <c r="A684" s="130">
        <v>21001</v>
      </c>
      <c r="B684" s="133" t="s">
        <v>1285</v>
      </c>
      <c r="C684" s="12">
        <f>SUM(C685:C688)</f>
        <v>1584</v>
      </c>
    </row>
    <row r="685" s="1" customFormat="1" customHeight="1" spans="1:3">
      <c r="A685" s="130">
        <v>2100101</v>
      </c>
      <c r="B685" s="130" t="s">
        <v>803</v>
      </c>
      <c r="C685" s="12">
        <v>803</v>
      </c>
    </row>
    <row r="686" s="1" customFormat="1" customHeight="1" spans="1:3">
      <c r="A686" s="130">
        <v>2100102</v>
      </c>
      <c r="B686" s="130" t="s">
        <v>804</v>
      </c>
      <c r="C686" s="12">
        <v>481</v>
      </c>
    </row>
    <row r="687" s="1" customFormat="1" hidden="1" customHeight="1" spans="1:3">
      <c r="A687" s="130">
        <v>2100103</v>
      </c>
      <c r="B687" s="130" t="s">
        <v>805</v>
      </c>
      <c r="C687" s="12">
        <v>0</v>
      </c>
    </row>
    <row r="688" s="1" customFormat="1" customHeight="1" spans="1:3">
      <c r="A688" s="130">
        <v>2100199</v>
      </c>
      <c r="B688" s="130" t="s">
        <v>1286</v>
      </c>
      <c r="C688" s="12">
        <v>300</v>
      </c>
    </row>
    <row r="689" s="1" customFormat="1" customHeight="1" spans="1:3">
      <c r="A689" s="130">
        <v>21002</v>
      </c>
      <c r="B689" s="133" t="s">
        <v>1287</v>
      </c>
      <c r="C689" s="12">
        <f>SUM(C690:C701)</f>
        <v>2855</v>
      </c>
    </row>
    <row r="690" s="1" customFormat="1" customHeight="1" spans="1:3">
      <c r="A690" s="130">
        <v>2100201</v>
      </c>
      <c r="B690" s="130" t="s">
        <v>1288</v>
      </c>
      <c r="C690" s="12">
        <v>2123</v>
      </c>
    </row>
    <row r="691" s="1" customFormat="1" customHeight="1" spans="1:3">
      <c r="A691" s="130">
        <v>2100202</v>
      </c>
      <c r="B691" s="130" t="s">
        <v>1289</v>
      </c>
      <c r="C691" s="12">
        <v>732</v>
      </c>
    </row>
    <row r="692" s="1" customFormat="1" hidden="1" customHeight="1" spans="1:3">
      <c r="A692" s="130">
        <v>2100203</v>
      </c>
      <c r="B692" s="130" t="s">
        <v>1290</v>
      </c>
      <c r="C692" s="12">
        <v>0</v>
      </c>
    </row>
    <row r="693" s="1" customFormat="1" hidden="1" customHeight="1" spans="1:3">
      <c r="A693" s="130">
        <v>2100204</v>
      </c>
      <c r="B693" s="130" t="s">
        <v>1291</v>
      </c>
      <c r="C693" s="12">
        <v>0</v>
      </c>
    </row>
    <row r="694" s="1" customFormat="1" hidden="1" customHeight="1" spans="1:3">
      <c r="A694" s="130">
        <v>2100205</v>
      </c>
      <c r="B694" s="130" t="s">
        <v>1292</v>
      </c>
      <c r="C694" s="12">
        <v>0</v>
      </c>
    </row>
    <row r="695" s="1" customFormat="1" hidden="1" customHeight="1" spans="1:3">
      <c r="A695" s="130">
        <v>2100206</v>
      </c>
      <c r="B695" s="130" t="s">
        <v>1293</v>
      </c>
      <c r="C695" s="12">
        <v>0</v>
      </c>
    </row>
    <row r="696" s="1" customFormat="1" hidden="1" customHeight="1" spans="1:3">
      <c r="A696" s="130">
        <v>2100207</v>
      </c>
      <c r="B696" s="130" t="s">
        <v>1294</v>
      </c>
      <c r="C696" s="12">
        <v>0</v>
      </c>
    </row>
    <row r="697" s="1" customFormat="1" hidden="1" customHeight="1" spans="1:3">
      <c r="A697" s="130">
        <v>2100208</v>
      </c>
      <c r="B697" s="130" t="s">
        <v>1295</v>
      </c>
      <c r="C697" s="12">
        <v>0</v>
      </c>
    </row>
    <row r="698" s="1" customFormat="1" hidden="1" customHeight="1" spans="1:3">
      <c r="A698" s="130">
        <v>2100209</v>
      </c>
      <c r="B698" s="130" t="s">
        <v>1296</v>
      </c>
      <c r="C698" s="12">
        <v>0</v>
      </c>
    </row>
    <row r="699" s="1" customFormat="1" hidden="1" customHeight="1" spans="1:3">
      <c r="A699" s="130">
        <v>2100210</v>
      </c>
      <c r="B699" s="130" t="s">
        <v>1297</v>
      </c>
      <c r="C699" s="12">
        <v>0</v>
      </c>
    </row>
    <row r="700" s="1" customFormat="1" hidden="1" customHeight="1" spans="1:3">
      <c r="A700" s="130">
        <v>2100211</v>
      </c>
      <c r="B700" s="130" t="s">
        <v>1298</v>
      </c>
      <c r="C700" s="12">
        <v>0</v>
      </c>
    </row>
    <row r="701" s="1" customFormat="1" hidden="1" customHeight="1" spans="1:3">
      <c r="A701" s="130">
        <v>2100299</v>
      </c>
      <c r="B701" s="130" t="s">
        <v>1299</v>
      </c>
      <c r="C701" s="12">
        <v>0</v>
      </c>
    </row>
    <row r="702" s="1" customFormat="1" customHeight="1" spans="1:3">
      <c r="A702" s="130">
        <v>21003</v>
      </c>
      <c r="B702" s="133" t="s">
        <v>1300</v>
      </c>
      <c r="C702" s="12">
        <f>SUM(C703:C705)</f>
        <v>4977</v>
      </c>
    </row>
    <row r="703" s="1" customFormat="1" hidden="1" customHeight="1" spans="1:3">
      <c r="A703" s="130">
        <v>2100301</v>
      </c>
      <c r="B703" s="130" t="s">
        <v>1301</v>
      </c>
      <c r="C703" s="12">
        <v>0</v>
      </c>
    </row>
    <row r="704" s="1" customFormat="1" customHeight="1" spans="1:3">
      <c r="A704" s="130">
        <v>2100302</v>
      </c>
      <c r="B704" s="130" t="s">
        <v>1302</v>
      </c>
      <c r="C704" s="12">
        <v>4977</v>
      </c>
    </row>
    <row r="705" s="1" customFormat="1" hidden="1" customHeight="1" spans="1:3">
      <c r="A705" s="130">
        <v>2100399</v>
      </c>
      <c r="B705" s="130" t="s">
        <v>1303</v>
      </c>
      <c r="C705" s="12">
        <v>0</v>
      </c>
    </row>
    <row r="706" s="1" customFormat="1" customHeight="1" spans="1:3">
      <c r="A706" s="130">
        <v>21004</v>
      </c>
      <c r="B706" s="133" t="s">
        <v>1304</v>
      </c>
      <c r="C706" s="12">
        <f>SUM(C707:C717)</f>
        <v>1604</v>
      </c>
    </row>
    <row r="707" s="1" customFormat="1" customHeight="1" spans="1:3">
      <c r="A707" s="130">
        <v>2100401</v>
      </c>
      <c r="B707" s="130" t="s">
        <v>1305</v>
      </c>
      <c r="C707" s="12">
        <v>801</v>
      </c>
    </row>
    <row r="708" s="1" customFormat="1" customHeight="1" spans="1:3">
      <c r="A708" s="130">
        <v>2100402</v>
      </c>
      <c r="B708" s="130" t="s">
        <v>1306</v>
      </c>
      <c r="C708" s="12">
        <v>321</v>
      </c>
    </row>
    <row r="709" s="1" customFormat="1" customHeight="1" spans="1:3">
      <c r="A709" s="130">
        <v>2100403</v>
      </c>
      <c r="B709" s="130" t="s">
        <v>1307</v>
      </c>
      <c r="C709" s="12">
        <v>482</v>
      </c>
    </row>
    <row r="710" s="1" customFormat="1" hidden="1" customHeight="1" spans="1:3">
      <c r="A710" s="130">
        <v>2100404</v>
      </c>
      <c r="B710" s="130" t="s">
        <v>1308</v>
      </c>
      <c r="C710" s="12">
        <v>0</v>
      </c>
    </row>
    <row r="711" s="1" customFormat="1" hidden="1" customHeight="1" spans="1:3">
      <c r="A711" s="130">
        <v>2100405</v>
      </c>
      <c r="B711" s="130" t="s">
        <v>1309</v>
      </c>
      <c r="C711" s="12">
        <v>0</v>
      </c>
    </row>
    <row r="712" s="1" customFormat="1" hidden="1" customHeight="1" spans="1:3">
      <c r="A712" s="130">
        <v>2100406</v>
      </c>
      <c r="B712" s="130" t="s">
        <v>1310</v>
      </c>
      <c r="C712" s="12">
        <v>0</v>
      </c>
    </row>
    <row r="713" s="1" customFormat="1" hidden="1" customHeight="1" spans="1:3">
      <c r="A713" s="130">
        <v>2100407</v>
      </c>
      <c r="B713" s="130" t="s">
        <v>1311</v>
      </c>
      <c r="C713" s="12">
        <v>0</v>
      </c>
    </row>
    <row r="714" s="1" customFormat="1" hidden="1" customHeight="1" spans="1:3">
      <c r="A714" s="130">
        <v>2100408</v>
      </c>
      <c r="B714" s="130" t="s">
        <v>1312</v>
      </c>
      <c r="C714" s="12">
        <v>0</v>
      </c>
    </row>
    <row r="715" s="1" customFormat="1" hidden="1" customHeight="1" spans="1:3">
      <c r="A715" s="130">
        <v>2100409</v>
      </c>
      <c r="B715" s="130" t="s">
        <v>1313</v>
      </c>
      <c r="C715" s="12">
        <v>0</v>
      </c>
    </row>
    <row r="716" s="1" customFormat="1" hidden="1" customHeight="1" spans="1:3">
      <c r="A716" s="130">
        <v>2100410</v>
      </c>
      <c r="B716" s="130" t="s">
        <v>1314</v>
      </c>
      <c r="C716" s="12">
        <v>0</v>
      </c>
    </row>
    <row r="717" s="1" customFormat="1" hidden="1" customHeight="1" spans="1:3">
      <c r="A717" s="130">
        <v>2100499</v>
      </c>
      <c r="B717" s="130" t="s">
        <v>1315</v>
      </c>
      <c r="C717" s="12">
        <v>0</v>
      </c>
    </row>
    <row r="718" s="1" customFormat="1" hidden="1" customHeight="1" spans="1:3">
      <c r="A718" s="130">
        <v>21006</v>
      </c>
      <c r="B718" s="133" t="s">
        <v>1316</v>
      </c>
      <c r="C718" s="12">
        <f>SUM(C719:C720)</f>
        <v>0</v>
      </c>
    </row>
    <row r="719" s="1" customFormat="1" hidden="1" customHeight="1" spans="1:3">
      <c r="A719" s="130">
        <v>2100601</v>
      </c>
      <c r="B719" s="130" t="s">
        <v>1317</v>
      </c>
      <c r="C719" s="12">
        <v>0</v>
      </c>
    </row>
    <row r="720" s="1" customFormat="1" hidden="1" customHeight="1" spans="1:3">
      <c r="A720" s="130">
        <v>2100699</v>
      </c>
      <c r="B720" s="130" t="s">
        <v>1318</v>
      </c>
      <c r="C720" s="12">
        <v>0</v>
      </c>
    </row>
    <row r="721" s="1" customFormat="1" customHeight="1" spans="1:3">
      <c r="A721" s="130">
        <v>21007</v>
      </c>
      <c r="B721" s="133" t="s">
        <v>1319</v>
      </c>
      <c r="C721" s="12">
        <f>SUM(C722:C724)</f>
        <v>1075</v>
      </c>
    </row>
    <row r="722" s="1" customFormat="1" customHeight="1" spans="1:3">
      <c r="A722" s="130">
        <v>2100716</v>
      </c>
      <c r="B722" s="130" t="s">
        <v>1320</v>
      </c>
      <c r="C722" s="12">
        <v>495</v>
      </c>
    </row>
    <row r="723" s="1" customFormat="1" customHeight="1" spans="1:3">
      <c r="A723" s="130">
        <v>2100717</v>
      </c>
      <c r="B723" s="130" t="s">
        <v>1321</v>
      </c>
      <c r="C723" s="12">
        <v>438</v>
      </c>
    </row>
    <row r="724" s="1" customFormat="1" customHeight="1" spans="1:3">
      <c r="A724" s="130">
        <v>2100799</v>
      </c>
      <c r="B724" s="130" t="s">
        <v>1322</v>
      </c>
      <c r="C724" s="12">
        <v>142</v>
      </c>
    </row>
    <row r="725" s="1" customFormat="1" customHeight="1" spans="1:3">
      <c r="A725" s="130">
        <v>21011</v>
      </c>
      <c r="B725" s="133" t="s">
        <v>1323</v>
      </c>
      <c r="C725" s="12">
        <f>SUM(C726:C729)</f>
        <v>300</v>
      </c>
    </row>
    <row r="726" s="1" customFormat="1" hidden="1" customHeight="1" spans="1:3">
      <c r="A726" s="130">
        <v>2101101</v>
      </c>
      <c r="B726" s="130" t="s">
        <v>1324</v>
      </c>
      <c r="C726" s="12">
        <v>0</v>
      </c>
    </row>
    <row r="727" s="1" customFormat="1" customHeight="1" spans="1:3">
      <c r="A727" s="130">
        <v>2101102</v>
      </c>
      <c r="B727" s="130" t="s">
        <v>1325</v>
      </c>
      <c r="C727" s="12">
        <v>300</v>
      </c>
    </row>
    <row r="728" s="1" customFormat="1" hidden="1" customHeight="1" spans="1:3">
      <c r="A728" s="130">
        <v>2101103</v>
      </c>
      <c r="B728" s="130" t="s">
        <v>1326</v>
      </c>
      <c r="C728" s="12">
        <v>0</v>
      </c>
    </row>
    <row r="729" s="1" customFormat="1" hidden="1" customHeight="1" spans="1:3">
      <c r="A729" s="130">
        <v>2101199</v>
      </c>
      <c r="B729" s="130" t="s">
        <v>1327</v>
      </c>
      <c r="C729" s="12">
        <v>0</v>
      </c>
    </row>
    <row r="730" s="1" customFormat="1" customHeight="1" spans="1:3">
      <c r="A730" s="130">
        <v>21012</v>
      </c>
      <c r="B730" s="133" t="s">
        <v>1328</v>
      </c>
      <c r="C730" s="12">
        <f>SUM(C731:C733)</f>
        <v>2746</v>
      </c>
    </row>
    <row r="731" s="1" customFormat="1" hidden="1" customHeight="1" spans="1:3">
      <c r="A731" s="130">
        <v>2101201</v>
      </c>
      <c r="B731" s="130" t="s">
        <v>1329</v>
      </c>
      <c r="C731" s="12">
        <v>0</v>
      </c>
    </row>
    <row r="732" s="1" customFormat="1" customHeight="1" spans="1:3">
      <c r="A732" s="130">
        <v>2101202</v>
      </c>
      <c r="B732" s="130" t="s">
        <v>1330</v>
      </c>
      <c r="C732" s="12">
        <v>2746</v>
      </c>
    </row>
    <row r="733" s="1" customFormat="1" hidden="1" customHeight="1" spans="1:3">
      <c r="A733" s="130">
        <v>2101299</v>
      </c>
      <c r="B733" s="130" t="s">
        <v>1331</v>
      </c>
      <c r="C733" s="12">
        <v>0</v>
      </c>
    </row>
    <row r="734" s="1" customFormat="1" customHeight="1" spans="1:3">
      <c r="A734" s="130">
        <v>21013</v>
      </c>
      <c r="B734" s="133" t="s">
        <v>1332</v>
      </c>
      <c r="C734" s="12">
        <f>SUM(C735:C737)</f>
        <v>2205</v>
      </c>
    </row>
    <row r="735" s="1" customFormat="1" customHeight="1" spans="1:3">
      <c r="A735" s="130">
        <v>2101301</v>
      </c>
      <c r="B735" s="130" t="s">
        <v>1333</v>
      </c>
      <c r="C735" s="12">
        <v>2205</v>
      </c>
    </row>
    <row r="736" s="1" customFormat="1" hidden="1" customHeight="1" spans="1:3">
      <c r="A736" s="130">
        <v>2101302</v>
      </c>
      <c r="B736" s="130" t="s">
        <v>1334</v>
      </c>
      <c r="C736" s="12">
        <v>0</v>
      </c>
    </row>
    <row r="737" s="1" customFormat="1" hidden="1" customHeight="1" spans="1:3">
      <c r="A737" s="130">
        <v>2101399</v>
      </c>
      <c r="B737" s="130" t="s">
        <v>1335</v>
      </c>
      <c r="C737" s="12">
        <v>0</v>
      </c>
    </row>
    <row r="738" s="1" customFormat="1" customHeight="1" spans="1:3">
      <c r="A738" s="130">
        <v>21014</v>
      </c>
      <c r="B738" s="133" t="s">
        <v>1336</v>
      </c>
      <c r="C738" s="12">
        <f>SUM(C739:C740)</f>
        <v>1340</v>
      </c>
    </row>
    <row r="739" s="1" customFormat="1" customHeight="1" spans="1:3">
      <c r="A739" s="130">
        <v>2101401</v>
      </c>
      <c r="B739" s="130" t="s">
        <v>1337</v>
      </c>
      <c r="C739" s="12">
        <v>1340</v>
      </c>
    </row>
    <row r="740" s="1" customFormat="1" hidden="1" customHeight="1" spans="1:3">
      <c r="A740" s="130">
        <v>2101499</v>
      </c>
      <c r="B740" s="130" t="s">
        <v>1338</v>
      </c>
      <c r="C740" s="12">
        <v>0</v>
      </c>
    </row>
    <row r="741" s="1" customFormat="1" customHeight="1" spans="1:3">
      <c r="A741" s="130">
        <v>21015</v>
      </c>
      <c r="B741" s="133" t="s">
        <v>1339</v>
      </c>
      <c r="C741" s="12">
        <f>SUM(C742:C749)</f>
        <v>679</v>
      </c>
    </row>
    <row r="742" s="1" customFormat="1" customHeight="1" spans="1:3">
      <c r="A742" s="130">
        <v>2101501</v>
      </c>
      <c r="B742" s="130" t="s">
        <v>803</v>
      </c>
      <c r="C742" s="12">
        <v>8</v>
      </c>
    </row>
    <row r="743" s="1" customFormat="1" customHeight="1" spans="1:3">
      <c r="A743" s="130">
        <v>2101502</v>
      </c>
      <c r="B743" s="130" t="s">
        <v>804</v>
      </c>
      <c r="C743" s="12">
        <v>66</v>
      </c>
    </row>
    <row r="744" s="1" customFormat="1" hidden="1" customHeight="1" spans="1:3">
      <c r="A744" s="130">
        <v>2101503</v>
      </c>
      <c r="B744" s="130" t="s">
        <v>805</v>
      </c>
      <c r="C744" s="12">
        <v>0</v>
      </c>
    </row>
    <row r="745" s="1" customFormat="1" hidden="1" customHeight="1" spans="1:3">
      <c r="A745" s="130">
        <v>2101504</v>
      </c>
      <c r="B745" s="130" t="s">
        <v>844</v>
      </c>
      <c r="C745" s="12">
        <v>0</v>
      </c>
    </row>
    <row r="746" s="1" customFormat="1" hidden="1" customHeight="1" spans="1:3">
      <c r="A746" s="130">
        <v>2101505</v>
      </c>
      <c r="B746" s="130" t="s">
        <v>1340</v>
      </c>
      <c r="C746" s="12">
        <v>0</v>
      </c>
    </row>
    <row r="747" s="1" customFormat="1" hidden="1" customHeight="1" spans="1:3">
      <c r="A747" s="130">
        <v>2101506</v>
      </c>
      <c r="B747" s="130" t="s">
        <v>1341</v>
      </c>
      <c r="C747" s="12">
        <v>0</v>
      </c>
    </row>
    <row r="748" s="1" customFormat="1" customHeight="1" spans="1:3">
      <c r="A748" s="130">
        <v>2101550</v>
      </c>
      <c r="B748" s="130" t="s">
        <v>812</v>
      </c>
      <c r="C748" s="12">
        <v>576</v>
      </c>
    </row>
    <row r="749" s="1" customFormat="1" customHeight="1" spans="1:3">
      <c r="A749" s="130">
        <v>2101599</v>
      </c>
      <c r="B749" s="130" t="s">
        <v>1342</v>
      </c>
      <c r="C749" s="12">
        <v>29</v>
      </c>
    </row>
    <row r="750" s="1" customFormat="1" customHeight="1" spans="1:3">
      <c r="A750" s="130">
        <v>21016</v>
      </c>
      <c r="B750" s="133" t="s">
        <v>1343</v>
      </c>
      <c r="C750" s="12">
        <f>C751</f>
        <v>74</v>
      </c>
    </row>
    <row r="751" s="1" customFormat="1" customHeight="1" spans="1:3">
      <c r="A751" s="130">
        <v>2101601</v>
      </c>
      <c r="B751" s="130" t="s">
        <v>1344</v>
      </c>
      <c r="C751" s="12">
        <v>74</v>
      </c>
    </row>
    <row r="752" s="1" customFormat="1" customHeight="1" spans="1:3">
      <c r="A752" s="130">
        <v>21099</v>
      </c>
      <c r="B752" s="133" t="s">
        <v>1345</v>
      </c>
      <c r="C752" s="12">
        <f>C753</f>
        <v>9435</v>
      </c>
    </row>
    <row r="753" s="1" customFormat="1" customHeight="1" spans="1:3">
      <c r="A753" s="130">
        <v>2109901</v>
      </c>
      <c r="B753" s="130" t="s">
        <v>1346</v>
      </c>
      <c r="C753" s="12">
        <v>9435</v>
      </c>
    </row>
    <row r="754" s="1" customFormat="1" customHeight="1" spans="1:3">
      <c r="A754" s="130">
        <v>211</v>
      </c>
      <c r="B754" s="133" t="s">
        <v>1347</v>
      </c>
      <c r="C754" s="12">
        <f>SUM(C755,C765,C769,C777,C783,C790,C796,C799,C802,C804,C806,C812,C814,C816,C831)</f>
        <v>2064</v>
      </c>
    </row>
    <row r="755" s="1" customFormat="1" hidden="1" customHeight="1" spans="1:3">
      <c r="A755" s="130">
        <v>21101</v>
      </c>
      <c r="B755" s="133" t="s">
        <v>1348</v>
      </c>
      <c r="C755" s="12">
        <f>SUM(C756:C764)</f>
        <v>0</v>
      </c>
    </row>
    <row r="756" s="1" customFormat="1" hidden="1" customHeight="1" spans="1:3">
      <c r="A756" s="130">
        <v>2110101</v>
      </c>
      <c r="B756" s="130" t="s">
        <v>803</v>
      </c>
      <c r="C756" s="12">
        <v>0</v>
      </c>
    </row>
    <row r="757" s="1" customFormat="1" hidden="1" customHeight="1" spans="1:3">
      <c r="A757" s="130">
        <v>2110102</v>
      </c>
      <c r="B757" s="130" t="s">
        <v>804</v>
      </c>
      <c r="C757" s="12">
        <v>0</v>
      </c>
    </row>
    <row r="758" s="1" customFormat="1" hidden="1" customHeight="1" spans="1:3">
      <c r="A758" s="130">
        <v>2110103</v>
      </c>
      <c r="B758" s="130" t="s">
        <v>805</v>
      </c>
      <c r="C758" s="12">
        <v>0</v>
      </c>
    </row>
    <row r="759" s="1" customFormat="1" hidden="1" customHeight="1" spans="1:3">
      <c r="A759" s="130">
        <v>2110104</v>
      </c>
      <c r="B759" s="130" t="s">
        <v>1349</v>
      </c>
      <c r="C759" s="12">
        <v>0</v>
      </c>
    </row>
    <row r="760" s="1" customFormat="1" hidden="1" customHeight="1" spans="1:3">
      <c r="A760" s="130">
        <v>2110105</v>
      </c>
      <c r="B760" s="130" t="s">
        <v>1350</v>
      </c>
      <c r="C760" s="12">
        <v>0</v>
      </c>
    </row>
    <row r="761" s="1" customFormat="1" hidden="1" customHeight="1" spans="1:3">
      <c r="A761" s="130">
        <v>2110106</v>
      </c>
      <c r="B761" s="130" t="s">
        <v>1351</v>
      </c>
      <c r="C761" s="12">
        <v>0</v>
      </c>
    </row>
    <row r="762" s="1" customFormat="1" hidden="1" customHeight="1" spans="1:3">
      <c r="A762" s="130">
        <v>2110107</v>
      </c>
      <c r="B762" s="130" t="s">
        <v>1352</v>
      </c>
      <c r="C762" s="12">
        <v>0</v>
      </c>
    </row>
    <row r="763" s="1" customFormat="1" hidden="1" customHeight="1" spans="1:3">
      <c r="A763" s="130">
        <v>2110108</v>
      </c>
      <c r="B763" s="130" t="s">
        <v>1353</v>
      </c>
      <c r="C763" s="12">
        <v>0</v>
      </c>
    </row>
    <row r="764" s="1" customFormat="1" hidden="1" customHeight="1" spans="1:3">
      <c r="A764" s="130">
        <v>2110199</v>
      </c>
      <c r="B764" s="130" t="s">
        <v>1354</v>
      </c>
      <c r="C764" s="12">
        <v>0</v>
      </c>
    </row>
    <row r="765" s="1" customFormat="1" hidden="1" customHeight="1" spans="1:3">
      <c r="A765" s="130">
        <v>21102</v>
      </c>
      <c r="B765" s="133" t="s">
        <v>1355</v>
      </c>
      <c r="C765" s="12">
        <f>SUM(C766:C768)</f>
        <v>0</v>
      </c>
    </row>
    <row r="766" s="1" customFormat="1" hidden="1" customHeight="1" spans="1:3">
      <c r="A766" s="130">
        <v>2110203</v>
      </c>
      <c r="B766" s="130" t="s">
        <v>1356</v>
      </c>
      <c r="C766" s="12">
        <v>0</v>
      </c>
    </row>
    <row r="767" s="1" customFormat="1" hidden="1" customHeight="1" spans="1:3">
      <c r="A767" s="130">
        <v>2110204</v>
      </c>
      <c r="B767" s="130" t="s">
        <v>1357</v>
      </c>
      <c r="C767" s="12">
        <v>0</v>
      </c>
    </row>
    <row r="768" s="1" customFormat="1" hidden="1" customHeight="1" spans="1:3">
      <c r="A768" s="130">
        <v>2110299</v>
      </c>
      <c r="B768" s="130" t="s">
        <v>1358</v>
      </c>
      <c r="C768" s="12">
        <v>0</v>
      </c>
    </row>
    <row r="769" s="1" customFormat="1" customHeight="1" spans="1:3">
      <c r="A769" s="130">
        <v>21103</v>
      </c>
      <c r="B769" s="133" t="s">
        <v>1359</v>
      </c>
      <c r="C769" s="12">
        <f>SUM(C770:C776)</f>
        <v>15</v>
      </c>
    </row>
    <row r="770" s="1" customFormat="1" hidden="1" customHeight="1" spans="1:3">
      <c r="A770" s="130">
        <v>2110301</v>
      </c>
      <c r="B770" s="130" t="s">
        <v>1360</v>
      </c>
      <c r="C770" s="12">
        <v>0</v>
      </c>
    </row>
    <row r="771" s="1" customFormat="1" hidden="1" customHeight="1" spans="1:3">
      <c r="A771" s="130">
        <v>2110302</v>
      </c>
      <c r="B771" s="130" t="s">
        <v>1361</v>
      </c>
      <c r="C771" s="12">
        <v>0</v>
      </c>
    </row>
    <row r="772" s="1" customFormat="1" hidden="1" customHeight="1" spans="1:3">
      <c r="A772" s="130">
        <v>2110303</v>
      </c>
      <c r="B772" s="130" t="s">
        <v>1362</v>
      </c>
      <c r="C772" s="12">
        <v>0</v>
      </c>
    </row>
    <row r="773" s="1" customFormat="1" hidden="1" customHeight="1" spans="1:3">
      <c r="A773" s="130">
        <v>2110304</v>
      </c>
      <c r="B773" s="130" t="s">
        <v>1363</v>
      </c>
      <c r="C773" s="12">
        <v>0</v>
      </c>
    </row>
    <row r="774" s="1" customFormat="1" hidden="1" customHeight="1" spans="1:3">
      <c r="A774" s="130">
        <v>2110305</v>
      </c>
      <c r="B774" s="130" t="s">
        <v>1364</v>
      </c>
      <c r="C774" s="12">
        <v>0</v>
      </c>
    </row>
    <row r="775" s="1" customFormat="1" hidden="1" customHeight="1" spans="1:3">
      <c r="A775" s="130">
        <v>2110306</v>
      </c>
      <c r="B775" s="130" t="s">
        <v>1365</v>
      </c>
      <c r="C775" s="12">
        <v>0</v>
      </c>
    </row>
    <row r="776" s="1" customFormat="1" customHeight="1" spans="1:3">
      <c r="A776" s="130">
        <v>2110399</v>
      </c>
      <c r="B776" s="130" t="s">
        <v>1366</v>
      </c>
      <c r="C776" s="12">
        <v>15</v>
      </c>
    </row>
    <row r="777" s="1" customFormat="1" customHeight="1" spans="1:3">
      <c r="A777" s="130">
        <v>21104</v>
      </c>
      <c r="B777" s="133" t="s">
        <v>1367</v>
      </c>
      <c r="C777" s="12">
        <f>SUM(C778:C782)</f>
        <v>250</v>
      </c>
    </row>
    <row r="778" s="1" customFormat="1" hidden="1" customHeight="1" spans="1:3">
      <c r="A778" s="130">
        <v>2110401</v>
      </c>
      <c r="B778" s="130" t="s">
        <v>1368</v>
      </c>
      <c r="C778" s="12">
        <v>0</v>
      </c>
    </row>
    <row r="779" s="1" customFormat="1" customHeight="1" spans="1:3">
      <c r="A779" s="130">
        <v>2110402</v>
      </c>
      <c r="B779" s="130" t="s">
        <v>1369</v>
      </c>
      <c r="C779" s="12">
        <v>250</v>
      </c>
    </row>
    <row r="780" s="1" customFormat="1" hidden="1" customHeight="1" spans="1:3">
      <c r="A780" s="130">
        <v>2110403</v>
      </c>
      <c r="B780" s="130" t="s">
        <v>1370</v>
      </c>
      <c r="C780" s="12">
        <v>0</v>
      </c>
    </row>
    <row r="781" s="1" customFormat="1" hidden="1" customHeight="1" spans="1:3">
      <c r="A781" s="130">
        <v>2110404</v>
      </c>
      <c r="B781" s="130" t="s">
        <v>1371</v>
      </c>
      <c r="C781" s="12">
        <v>0</v>
      </c>
    </row>
    <row r="782" s="1" customFormat="1" hidden="1" customHeight="1" spans="1:3">
      <c r="A782" s="130">
        <v>2110499</v>
      </c>
      <c r="B782" s="130" t="s">
        <v>1372</v>
      </c>
      <c r="C782" s="12">
        <v>0</v>
      </c>
    </row>
    <row r="783" s="1" customFormat="1" hidden="1" customHeight="1" spans="1:3">
      <c r="A783" s="130">
        <v>21105</v>
      </c>
      <c r="B783" s="133" t="s">
        <v>1373</v>
      </c>
      <c r="C783" s="12">
        <f>SUM(C784:C789)</f>
        <v>0</v>
      </c>
    </row>
    <row r="784" s="1" customFormat="1" hidden="1" customHeight="1" spans="1:3">
      <c r="A784" s="130">
        <v>2110501</v>
      </c>
      <c r="B784" s="130" t="s">
        <v>1374</v>
      </c>
      <c r="C784" s="12">
        <v>0</v>
      </c>
    </row>
    <row r="785" s="1" customFormat="1" hidden="1" customHeight="1" spans="1:3">
      <c r="A785" s="130">
        <v>2110502</v>
      </c>
      <c r="B785" s="130" t="s">
        <v>1375</v>
      </c>
      <c r="C785" s="12">
        <v>0</v>
      </c>
    </row>
    <row r="786" s="1" customFormat="1" hidden="1" customHeight="1" spans="1:3">
      <c r="A786" s="130">
        <v>2110503</v>
      </c>
      <c r="B786" s="130" t="s">
        <v>1376</v>
      </c>
      <c r="C786" s="12">
        <v>0</v>
      </c>
    </row>
    <row r="787" s="1" customFormat="1" hidden="1" customHeight="1" spans="1:3">
      <c r="A787" s="130">
        <v>2110506</v>
      </c>
      <c r="B787" s="130" t="s">
        <v>1377</v>
      </c>
      <c r="C787" s="12">
        <v>0</v>
      </c>
    </row>
    <row r="788" s="1" customFormat="1" hidden="1" customHeight="1" spans="1:3">
      <c r="A788" s="130">
        <v>2110507</v>
      </c>
      <c r="B788" s="130" t="s">
        <v>1378</v>
      </c>
      <c r="C788" s="12">
        <v>0</v>
      </c>
    </row>
    <row r="789" s="1" customFormat="1" hidden="1" customHeight="1" spans="1:3">
      <c r="A789" s="130">
        <v>2110599</v>
      </c>
      <c r="B789" s="130" t="s">
        <v>1379</v>
      </c>
      <c r="C789" s="12">
        <v>0</v>
      </c>
    </row>
    <row r="790" s="1" customFormat="1" customHeight="1" spans="1:3">
      <c r="A790" s="130">
        <v>21106</v>
      </c>
      <c r="B790" s="133" t="s">
        <v>1380</v>
      </c>
      <c r="C790" s="12">
        <f>SUM(C791:C795)</f>
        <v>5</v>
      </c>
    </row>
    <row r="791" s="1" customFormat="1" hidden="1" customHeight="1" spans="1:3">
      <c r="A791" s="130">
        <v>2110602</v>
      </c>
      <c r="B791" s="130" t="s">
        <v>1381</v>
      </c>
      <c r="C791" s="12">
        <v>0</v>
      </c>
    </row>
    <row r="792" s="1" customFormat="1" hidden="1" customHeight="1" spans="1:3">
      <c r="A792" s="130">
        <v>2110603</v>
      </c>
      <c r="B792" s="130" t="s">
        <v>1382</v>
      </c>
      <c r="C792" s="12">
        <v>0</v>
      </c>
    </row>
    <row r="793" s="1" customFormat="1" hidden="1" customHeight="1" spans="1:3">
      <c r="A793" s="130">
        <v>2110604</v>
      </c>
      <c r="B793" s="130" t="s">
        <v>1383</v>
      </c>
      <c r="C793" s="12">
        <v>0</v>
      </c>
    </row>
    <row r="794" s="1" customFormat="1" hidden="1" customHeight="1" spans="1:3">
      <c r="A794" s="130">
        <v>2110605</v>
      </c>
      <c r="B794" s="130" t="s">
        <v>1384</v>
      </c>
      <c r="C794" s="12">
        <v>0</v>
      </c>
    </row>
    <row r="795" s="1" customFormat="1" customHeight="1" spans="1:3">
      <c r="A795" s="130">
        <v>2110699</v>
      </c>
      <c r="B795" s="130" t="s">
        <v>1385</v>
      </c>
      <c r="C795" s="12">
        <v>5</v>
      </c>
    </row>
    <row r="796" s="1" customFormat="1" hidden="1" customHeight="1" spans="1:3">
      <c r="A796" s="130">
        <v>21107</v>
      </c>
      <c r="B796" s="133" t="s">
        <v>1386</v>
      </c>
      <c r="C796" s="12">
        <f>SUM(C797:C798)</f>
        <v>0</v>
      </c>
    </row>
    <row r="797" s="1" customFormat="1" hidden="1" customHeight="1" spans="1:3">
      <c r="A797" s="130">
        <v>2110704</v>
      </c>
      <c r="B797" s="130" t="s">
        <v>1387</v>
      </c>
      <c r="C797" s="12">
        <v>0</v>
      </c>
    </row>
    <row r="798" s="1" customFormat="1" hidden="1" customHeight="1" spans="1:3">
      <c r="A798" s="130">
        <v>2110799</v>
      </c>
      <c r="B798" s="130" t="s">
        <v>1388</v>
      </c>
      <c r="C798" s="12">
        <v>0</v>
      </c>
    </row>
    <row r="799" s="1" customFormat="1" hidden="1" customHeight="1" spans="1:3">
      <c r="A799" s="130">
        <v>21108</v>
      </c>
      <c r="B799" s="133" t="s">
        <v>1389</v>
      </c>
      <c r="C799" s="12">
        <f>SUM(C800:C801)</f>
        <v>0</v>
      </c>
    </row>
    <row r="800" s="1" customFormat="1" hidden="1" customHeight="1" spans="1:3">
      <c r="A800" s="130">
        <v>2110804</v>
      </c>
      <c r="B800" s="130" t="s">
        <v>1390</v>
      </c>
      <c r="C800" s="12">
        <v>0</v>
      </c>
    </row>
    <row r="801" s="1" customFormat="1" hidden="1" customHeight="1" spans="1:3">
      <c r="A801" s="130">
        <v>2110899</v>
      </c>
      <c r="B801" s="130" t="s">
        <v>1391</v>
      </c>
      <c r="C801" s="12">
        <v>0</v>
      </c>
    </row>
    <row r="802" s="1" customFormat="1" hidden="1" customHeight="1" spans="1:3">
      <c r="A802" s="130">
        <v>21109</v>
      </c>
      <c r="B802" s="133" t="s">
        <v>1392</v>
      </c>
      <c r="C802" s="12">
        <f>C803</f>
        <v>0</v>
      </c>
    </row>
    <row r="803" s="1" customFormat="1" hidden="1" customHeight="1" spans="1:3">
      <c r="A803" s="130">
        <v>2110901</v>
      </c>
      <c r="B803" s="130" t="s">
        <v>1393</v>
      </c>
      <c r="C803" s="12">
        <v>0</v>
      </c>
    </row>
    <row r="804" s="1" customFormat="1" hidden="1" customHeight="1" spans="1:3">
      <c r="A804" s="130">
        <v>21110</v>
      </c>
      <c r="B804" s="133" t="s">
        <v>1394</v>
      </c>
      <c r="C804" s="12">
        <f>C805</f>
        <v>0</v>
      </c>
    </row>
    <row r="805" s="1" customFormat="1" hidden="1" customHeight="1" spans="1:3">
      <c r="A805" s="130">
        <v>2111001</v>
      </c>
      <c r="B805" s="130" t="s">
        <v>1395</v>
      </c>
      <c r="C805" s="12">
        <v>0</v>
      </c>
    </row>
    <row r="806" s="1" customFormat="1" hidden="1" customHeight="1" spans="1:3">
      <c r="A806" s="130">
        <v>21111</v>
      </c>
      <c r="B806" s="133" t="s">
        <v>1396</v>
      </c>
      <c r="C806" s="12">
        <f>SUM(C807:C811)</f>
        <v>0</v>
      </c>
    </row>
    <row r="807" s="1" customFormat="1" hidden="1" customHeight="1" spans="1:3">
      <c r="A807" s="130">
        <v>2111101</v>
      </c>
      <c r="B807" s="130" t="s">
        <v>1397</v>
      </c>
      <c r="C807" s="12">
        <v>0</v>
      </c>
    </row>
    <row r="808" s="1" customFormat="1" hidden="1" customHeight="1" spans="1:3">
      <c r="A808" s="130">
        <v>2111102</v>
      </c>
      <c r="B808" s="130" t="s">
        <v>1398</v>
      </c>
      <c r="C808" s="12">
        <v>0</v>
      </c>
    </row>
    <row r="809" s="1" customFormat="1" hidden="1" customHeight="1" spans="1:3">
      <c r="A809" s="130">
        <v>2111103</v>
      </c>
      <c r="B809" s="130" t="s">
        <v>1399</v>
      </c>
      <c r="C809" s="12">
        <v>0</v>
      </c>
    </row>
    <row r="810" s="1" customFormat="1" hidden="1" customHeight="1" spans="1:3">
      <c r="A810" s="130">
        <v>2111104</v>
      </c>
      <c r="B810" s="130" t="s">
        <v>1400</v>
      </c>
      <c r="C810" s="12">
        <v>0</v>
      </c>
    </row>
    <row r="811" s="1" customFormat="1" hidden="1" customHeight="1" spans="1:3">
      <c r="A811" s="130">
        <v>2111199</v>
      </c>
      <c r="B811" s="130" t="s">
        <v>1401</v>
      </c>
      <c r="C811" s="12">
        <v>0</v>
      </c>
    </row>
    <row r="812" s="1" customFormat="1" hidden="1" customHeight="1" spans="1:3">
      <c r="A812" s="130">
        <v>21112</v>
      </c>
      <c r="B812" s="133" t="s">
        <v>1402</v>
      </c>
      <c r="C812" s="12">
        <f>C813</f>
        <v>0</v>
      </c>
    </row>
    <row r="813" s="1" customFormat="1" hidden="1" customHeight="1" spans="1:3">
      <c r="A813" s="130">
        <v>2111201</v>
      </c>
      <c r="B813" s="130" t="s">
        <v>1403</v>
      </c>
      <c r="C813" s="12">
        <v>0</v>
      </c>
    </row>
    <row r="814" s="1" customFormat="1" hidden="1" customHeight="1" spans="1:3">
      <c r="A814" s="130">
        <v>21113</v>
      </c>
      <c r="B814" s="133" t="s">
        <v>1404</v>
      </c>
      <c r="C814" s="12">
        <f>C815</f>
        <v>0</v>
      </c>
    </row>
    <row r="815" s="1" customFormat="1" hidden="1" customHeight="1" spans="1:3">
      <c r="A815" s="130">
        <v>2111301</v>
      </c>
      <c r="B815" s="130" t="s">
        <v>1405</v>
      </c>
      <c r="C815" s="12">
        <v>0</v>
      </c>
    </row>
    <row r="816" s="1" customFormat="1" hidden="1" customHeight="1" spans="1:3">
      <c r="A816" s="130">
        <v>21114</v>
      </c>
      <c r="B816" s="133" t="s">
        <v>1406</v>
      </c>
      <c r="C816" s="12">
        <f>SUM(C817:C830)</f>
        <v>0</v>
      </c>
    </row>
    <row r="817" s="1" customFormat="1" hidden="1" customHeight="1" spans="1:3">
      <c r="A817" s="130">
        <v>2111401</v>
      </c>
      <c r="B817" s="130" t="s">
        <v>803</v>
      </c>
      <c r="C817" s="12">
        <v>0</v>
      </c>
    </row>
    <row r="818" s="1" customFormat="1" hidden="1" customHeight="1" spans="1:3">
      <c r="A818" s="130">
        <v>2111402</v>
      </c>
      <c r="B818" s="130" t="s">
        <v>804</v>
      </c>
      <c r="C818" s="12">
        <v>0</v>
      </c>
    </row>
    <row r="819" s="1" customFormat="1" hidden="1" customHeight="1" spans="1:3">
      <c r="A819" s="130">
        <v>2111403</v>
      </c>
      <c r="B819" s="130" t="s">
        <v>805</v>
      </c>
      <c r="C819" s="12">
        <v>0</v>
      </c>
    </row>
    <row r="820" s="1" customFormat="1" hidden="1" customHeight="1" spans="1:3">
      <c r="A820" s="130">
        <v>2111404</v>
      </c>
      <c r="B820" s="130" t="s">
        <v>1407</v>
      </c>
      <c r="C820" s="12">
        <v>0</v>
      </c>
    </row>
    <row r="821" s="1" customFormat="1" hidden="1" customHeight="1" spans="1:3">
      <c r="A821" s="130">
        <v>2111405</v>
      </c>
      <c r="B821" s="130" t="s">
        <v>1408</v>
      </c>
      <c r="C821" s="12">
        <v>0</v>
      </c>
    </row>
    <row r="822" s="1" customFormat="1" hidden="1" customHeight="1" spans="1:3">
      <c r="A822" s="130">
        <v>2111406</v>
      </c>
      <c r="B822" s="130" t="s">
        <v>1409</v>
      </c>
      <c r="C822" s="12">
        <v>0</v>
      </c>
    </row>
    <row r="823" s="1" customFormat="1" hidden="1" customHeight="1" spans="1:3">
      <c r="A823" s="130">
        <v>2111407</v>
      </c>
      <c r="B823" s="130" t="s">
        <v>1410</v>
      </c>
      <c r="C823" s="12">
        <v>0</v>
      </c>
    </row>
    <row r="824" s="1" customFormat="1" hidden="1" customHeight="1" spans="1:3">
      <c r="A824" s="130">
        <v>2111408</v>
      </c>
      <c r="B824" s="130" t="s">
        <v>1411</v>
      </c>
      <c r="C824" s="12">
        <v>0</v>
      </c>
    </row>
    <row r="825" s="1" customFormat="1" hidden="1" customHeight="1" spans="1:3">
      <c r="A825" s="130">
        <v>2111409</v>
      </c>
      <c r="B825" s="130" t="s">
        <v>1412</v>
      </c>
      <c r="C825" s="12">
        <v>0</v>
      </c>
    </row>
    <row r="826" s="1" customFormat="1" hidden="1" customHeight="1" spans="1:3">
      <c r="A826" s="130">
        <v>2111410</v>
      </c>
      <c r="B826" s="130" t="s">
        <v>1413</v>
      </c>
      <c r="C826" s="12">
        <v>0</v>
      </c>
    </row>
    <row r="827" s="1" customFormat="1" hidden="1" customHeight="1" spans="1:3">
      <c r="A827" s="130">
        <v>2111411</v>
      </c>
      <c r="B827" s="130" t="s">
        <v>844</v>
      </c>
      <c r="C827" s="12">
        <v>0</v>
      </c>
    </row>
    <row r="828" s="1" customFormat="1" hidden="1" customHeight="1" spans="1:3">
      <c r="A828" s="130">
        <v>2111413</v>
      </c>
      <c r="B828" s="130" t="s">
        <v>1414</v>
      </c>
      <c r="C828" s="12">
        <v>0</v>
      </c>
    </row>
    <row r="829" s="1" customFormat="1" hidden="1" customHeight="1" spans="1:3">
      <c r="A829" s="130">
        <v>2111450</v>
      </c>
      <c r="B829" s="130" t="s">
        <v>812</v>
      </c>
      <c r="C829" s="12">
        <v>0</v>
      </c>
    </row>
    <row r="830" s="1" customFormat="1" hidden="1" customHeight="1" spans="1:3">
      <c r="A830" s="130">
        <v>2111499</v>
      </c>
      <c r="B830" s="130" t="s">
        <v>1415</v>
      </c>
      <c r="C830" s="12">
        <v>0</v>
      </c>
    </row>
    <row r="831" s="1" customFormat="1" customHeight="1" spans="1:3">
      <c r="A831" s="130">
        <v>21199</v>
      </c>
      <c r="B831" s="133" t="s">
        <v>1416</v>
      </c>
      <c r="C831" s="12">
        <f>C832</f>
        <v>1794</v>
      </c>
    </row>
    <row r="832" s="1" customFormat="1" customHeight="1" spans="1:3">
      <c r="A832" s="130">
        <v>2119901</v>
      </c>
      <c r="B832" s="130" t="s">
        <v>1417</v>
      </c>
      <c r="C832" s="12">
        <v>1794</v>
      </c>
    </row>
    <row r="833" s="1" customFormat="1" customHeight="1" spans="1:3">
      <c r="A833" s="130">
        <v>212</v>
      </c>
      <c r="B833" s="133" t="s">
        <v>1418</v>
      </c>
      <c r="C833" s="12">
        <f>SUM(C834,C845,C847,C850,C852,C854)</f>
        <v>13508</v>
      </c>
    </row>
    <row r="834" s="1" customFormat="1" customHeight="1" spans="1:3">
      <c r="A834" s="130">
        <v>21201</v>
      </c>
      <c r="B834" s="133" t="s">
        <v>1419</v>
      </c>
      <c r="C834" s="12">
        <f>SUM(C835:C844)</f>
        <v>3346</v>
      </c>
    </row>
    <row r="835" s="1" customFormat="1" customHeight="1" spans="1:3">
      <c r="A835" s="130">
        <v>2120101</v>
      </c>
      <c r="B835" s="130" t="s">
        <v>803</v>
      </c>
      <c r="C835" s="12">
        <v>1334</v>
      </c>
    </row>
    <row r="836" s="1" customFormat="1" customHeight="1" spans="1:3">
      <c r="A836" s="130">
        <v>2120102</v>
      </c>
      <c r="B836" s="130" t="s">
        <v>804</v>
      </c>
      <c r="C836" s="12">
        <v>302</v>
      </c>
    </row>
    <row r="837" s="1" customFormat="1" customHeight="1" spans="1:3">
      <c r="A837" s="130">
        <v>2120103</v>
      </c>
      <c r="B837" s="130" t="s">
        <v>805</v>
      </c>
      <c r="C837" s="12">
        <v>783</v>
      </c>
    </row>
    <row r="838" s="1" customFormat="1" hidden="1" customHeight="1" spans="1:3">
      <c r="A838" s="130">
        <v>2120104</v>
      </c>
      <c r="B838" s="130" t="s">
        <v>1420</v>
      </c>
      <c r="C838" s="12">
        <v>0</v>
      </c>
    </row>
    <row r="839" s="1" customFormat="1" hidden="1" customHeight="1" spans="1:3">
      <c r="A839" s="130">
        <v>2120105</v>
      </c>
      <c r="B839" s="130" t="s">
        <v>1421</v>
      </c>
      <c r="C839" s="12">
        <v>0</v>
      </c>
    </row>
    <row r="840" s="1" customFormat="1" hidden="1" customHeight="1" spans="1:3">
      <c r="A840" s="130">
        <v>2120106</v>
      </c>
      <c r="B840" s="130" t="s">
        <v>1422</v>
      </c>
      <c r="C840" s="12">
        <v>0</v>
      </c>
    </row>
    <row r="841" s="1" customFormat="1" hidden="1" customHeight="1" spans="1:3">
      <c r="A841" s="130">
        <v>2120107</v>
      </c>
      <c r="B841" s="130" t="s">
        <v>1423</v>
      </c>
      <c r="C841" s="12">
        <v>0</v>
      </c>
    </row>
    <row r="842" s="1" customFormat="1" hidden="1" customHeight="1" spans="1:3">
      <c r="A842" s="130">
        <v>2120109</v>
      </c>
      <c r="B842" s="130" t="s">
        <v>1424</v>
      </c>
      <c r="C842" s="12">
        <v>0</v>
      </c>
    </row>
    <row r="843" s="1" customFormat="1" hidden="1" customHeight="1" spans="1:3">
      <c r="A843" s="130">
        <v>2120110</v>
      </c>
      <c r="B843" s="130" t="s">
        <v>1425</v>
      </c>
      <c r="C843" s="12">
        <v>0</v>
      </c>
    </row>
    <row r="844" s="1" customFormat="1" customHeight="1" spans="1:3">
      <c r="A844" s="130">
        <v>2120199</v>
      </c>
      <c r="B844" s="130" t="s">
        <v>1426</v>
      </c>
      <c r="C844" s="12">
        <v>927</v>
      </c>
    </row>
    <row r="845" s="1" customFormat="1" customHeight="1" spans="1:3">
      <c r="A845" s="130">
        <v>21202</v>
      </c>
      <c r="B845" s="133" t="s">
        <v>1427</v>
      </c>
      <c r="C845" s="12">
        <f>C846</f>
        <v>2931</v>
      </c>
    </row>
    <row r="846" s="1" customFormat="1" customHeight="1" spans="1:3">
      <c r="A846" s="130">
        <v>2120201</v>
      </c>
      <c r="B846" s="130" t="s">
        <v>1428</v>
      </c>
      <c r="C846" s="12">
        <v>2931</v>
      </c>
    </row>
    <row r="847" s="1" customFormat="1" customHeight="1" spans="1:3">
      <c r="A847" s="130">
        <v>21203</v>
      </c>
      <c r="B847" s="133" t="s">
        <v>1429</v>
      </c>
      <c r="C847" s="12">
        <f>SUM(C848:C849)</f>
        <v>3447</v>
      </c>
    </row>
    <row r="848" s="1" customFormat="1" hidden="1" customHeight="1" spans="1:3">
      <c r="A848" s="130">
        <v>2120303</v>
      </c>
      <c r="B848" s="130" t="s">
        <v>1430</v>
      </c>
      <c r="C848" s="12">
        <v>0</v>
      </c>
    </row>
    <row r="849" s="1" customFormat="1" customHeight="1" spans="1:3">
      <c r="A849" s="130">
        <v>2120399</v>
      </c>
      <c r="B849" s="130" t="s">
        <v>1431</v>
      </c>
      <c r="C849" s="12">
        <v>3447</v>
      </c>
    </row>
    <row r="850" s="1" customFormat="1" customHeight="1" spans="1:3">
      <c r="A850" s="130">
        <v>21205</v>
      </c>
      <c r="B850" s="133" t="s">
        <v>1432</v>
      </c>
      <c r="C850" s="12">
        <f t="shared" ref="C850:C854" si="1">C851</f>
        <v>3001</v>
      </c>
    </row>
    <row r="851" s="1" customFormat="1" customHeight="1" spans="1:3">
      <c r="A851" s="130">
        <v>2120501</v>
      </c>
      <c r="B851" s="130" t="s">
        <v>1433</v>
      </c>
      <c r="C851" s="12">
        <v>3001</v>
      </c>
    </row>
    <row r="852" s="1" customFormat="1" hidden="1" customHeight="1" spans="1:3">
      <c r="A852" s="130">
        <v>21206</v>
      </c>
      <c r="B852" s="133" t="s">
        <v>1434</v>
      </c>
      <c r="C852" s="12">
        <f t="shared" si="1"/>
        <v>0</v>
      </c>
    </row>
    <row r="853" s="1" customFormat="1" hidden="1" customHeight="1" spans="1:3">
      <c r="A853" s="130">
        <v>2120601</v>
      </c>
      <c r="B853" s="130" t="s">
        <v>1435</v>
      </c>
      <c r="C853" s="12">
        <v>0</v>
      </c>
    </row>
    <row r="854" s="1" customFormat="1" customHeight="1" spans="1:3">
      <c r="A854" s="130">
        <v>21299</v>
      </c>
      <c r="B854" s="133" t="s">
        <v>1436</v>
      </c>
      <c r="C854" s="12">
        <f t="shared" si="1"/>
        <v>783</v>
      </c>
    </row>
    <row r="855" s="1" customFormat="1" customHeight="1" spans="1:3">
      <c r="A855" s="130">
        <v>2129901</v>
      </c>
      <c r="B855" s="130" t="s">
        <v>1437</v>
      </c>
      <c r="C855" s="12">
        <v>783</v>
      </c>
    </row>
    <row r="856" s="1" customFormat="1" customHeight="1" spans="1:3">
      <c r="A856" s="130">
        <v>213</v>
      </c>
      <c r="B856" s="133" t="s">
        <v>1438</v>
      </c>
      <c r="C856" s="12">
        <f>SUM(C857,C882,C907,C933,C944,C955,C961,C968,C975,C978)</f>
        <v>83575</v>
      </c>
    </row>
    <row r="857" s="1" customFormat="1" customHeight="1" spans="1:3">
      <c r="A857" s="130">
        <v>21301</v>
      </c>
      <c r="B857" s="133" t="s">
        <v>1439</v>
      </c>
      <c r="C857" s="12">
        <f>SUM(C858:C881)</f>
        <v>12765</v>
      </c>
    </row>
    <row r="858" s="1" customFormat="1" customHeight="1" spans="1:3">
      <c r="A858" s="130">
        <v>2130101</v>
      </c>
      <c r="B858" s="130" t="s">
        <v>803</v>
      </c>
      <c r="C858" s="12">
        <v>558</v>
      </c>
    </row>
    <row r="859" s="1" customFormat="1" customHeight="1" spans="1:3">
      <c r="A859" s="130">
        <v>2130102</v>
      </c>
      <c r="B859" s="130" t="s">
        <v>804</v>
      </c>
      <c r="C859" s="12">
        <v>508</v>
      </c>
    </row>
    <row r="860" s="1" customFormat="1" hidden="1" customHeight="1" spans="1:3">
      <c r="A860" s="130">
        <v>2130103</v>
      </c>
      <c r="B860" s="130" t="s">
        <v>805</v>
      </c>
      <c r="C860" s="12">
        <v>0</v>
      </c>
    </row>
    <row r="861" s="1" customFormat="1" customHeight="1" spans="1:3">
      <c r="A861" s="130">
        <v>2130104</v>
      </c>
      <c r="B861" s="130" t="s">
        <v>812</v>
      </c>
      <c r="C861" s="12">
        <v>1939</v>
      </c>
    </row>
    <row r="862" s="1" customFormat="1" hidden="1" customHeight="1" spans="1:3">
      <c r="A862" s="130">
        <v>2130105</v>
      </c>
      <c r="B862" s="130" t="s">
        <v>1440</v>
      </c>
      <c r="C862" s="12">
        <v>0</v>
      </c>
    </row>
    <row r="863" s="1" customFormat="1" customHeight="1" spans="1:3">
      <c r="A863" s="130">
        <v>2130106</v>
      </c>
      <c r="B863" s="130" t="s">
        <v>1441</v>
      </c>
      <c r="C863" s="12">
        <v>5941</v>
      </c>
    </row>
    <row r="864" s="1" customFormat="1" hidden="1" customHeight="1" spans="1:3">
      <c r="A864" s="130">
        <v>2130108</v>
      </c>
      <c r="B864" s="130" t="s">
        <v>1442</v>
      </c>
      <c r="C864" s="12">
        <v>0</v>
      </c>
    </row>
    <row r="865" s="1" customFormat="1" customHeight="1" spans="1:3">
      <c r="A865" s="130">
        <v>2130109</v>
      </c>
      <c r="B865" s="130" t="s">
        <v>1443</v>
      </c>
      <c r="C865" s="12">
        <v>295</v>
      </c>
    </row>
    <row r="866" s="1" customFormat="1" customHeight="1" spans="1:3">
      <c r="A866" s="130">
        <v>2130110</v>
      </c>
      <c r="B866" s="130" t="s">
        <v>1444</v>
      </c>
      <c r="C866" s="12">
        <v>137</v>
      </c>
    </row>
    <row r="867" s="1" customFormat="1" hidden="1" customHeight="1" spans="1:3">
      <c r="A867" s="130">
        <v>2130111</v>
      </c>
      <c r="B867" s="130" t="s">
        <v>1445</v>
      </c>
      <c r="C867" s="12">
        <v>0</v>
      </c>
    </row>
    <row r="868" s="1" customFormat="1" hidden="1" customHeight="1" spans="1:3">
      <c r="A868" s="130">
        <v>2130112</v>
      </c>
      <c r="B868" s="130" t="s">
        <v>1446</v>
      </c>
      <c r="C868" s="12">
        <v>0</v>
      </c>
    </row>
    <row r="869" s="1" customFormat="1" hidden="1" customHeight="1" spans="1:3">
      <c r="A869" s="130">
        <v>2130114</v>
      </c>
      <c r="B869" s="130" t="s">
        <v>1447</v>
      </c>
      <c r="C869" s="12">
        <v>0</v>
      </c>
    </row>
    <row r="870" s="1" customFormat="1" hidden="1" customHeight="1" spans="1:3">
      <c r="A870" s="130">
        <v>2130119</v>
      </c>
      <c r="B870" s="130" t="s">
        <v>1448</v>
      </c>
      <c r="C870" s="12">
        <v>0</v>
      </c>
    </row>
    <row r="871" s="1" customFormat="1" hidden="1" customHeight="1" spans="1:3">
      <c r="A871" s="130">
        <v>2130120</v>
      </c>
      <c r="B871" s="130" t="s">
        <v>1449</v>
      </c>
      <c r="C871" s="12">
        <v>0</v>
      </c>
    </row>
    <row r="872" s="1" customFormat="1" customHeight="1" spans="1:3">
      <c r="A872" s="130">
        <v>2130121</v>
      </c>
      <c r="B872" s="130" t="s">
        <v>1450</v>
      </c>
      <c r="C872" s="12">
        <v>191</v>
      </c>
    </row>
    <row r="873" s="1" customFormat="1" customHeight="1" spans="1:3">
      <c r="A873" s="130">
        <v>2130122</v>
      </c>
      <c r="B873" s="130" t="s">
        <v>1451</v>
      </c>
      <c r="C873" s="12">
        <v>386</v>
      </c>
    </row>
    <row r="874" s="1" customFormat="1" customHeight="1" spans="1:3">
      <c r="A874" s="130">
        <v>2130124</v>
      </c>
      <c r="B874" s="130" t="s">
        <v>1452</v>
      </c>
      <c r="C874" s="12">
        <v>15</v>
      </c>
    </row>
    <row r="875" s="1" customFormat="1" hidden="1" customHeight="1" spans="1:3">
      <c r="A875" s="130">
        <v>2130125</v>
      </c>
      <c r="B875" s="130" t="s">
        <v>1453</v>
      </c>
      <c r="C875" s="12">
        <v>0</v>
      </c>
    </row>
    <row r="876" s="1" customFormat="1" hidden="1" customHeight="1" spans="1:3">
      <c r="A876" s="130">
        <v>2130126</v>
      </c>
      <c r="B876" s="130" t="s">
        <v>1454</v>
      </c>
      <c r="C876" s="12">
        <v>0</v>
      </c>
    </row>
    <row r="877" s="1" customFormat="1" hidden="1" customHeight="1" spans="1:3">
      <c r="A877" s="130">
        <v>2130135</v>
      </c>
      <c r="B877" s="130" t="s">
        <v>1455</v>
      </c>
      <c r="C877" s="12">
        <v>0</v>
      </c>
    </row>
    <row r="878" s="1" customFormat="1" customHeight="1" spans="1:3">
      <c r="A878" s="130">
        <v>2130142</v>
      </c>
      <c r="B878" s="130" t="s">
        <v>1456</v>
      </c>
      <c r="C878" s="12">
        <v>49</v>
      </c>
    </row>
    <row r="879" s="1" customFormat="1" hidden="1" customHeight="1" spans="1:3">
      <c r="A879" s="130">
        <v>2130148</v>
      </c>
      <c r="B879" s="130" t="s">
        <v>1457</v>
      </c>
      <c r="C879" s="12">
        <v>0</v>
      </c>
    </row>
    <row r="880" s="1" customFormat="1" hidden="1" customHeight="1" spans="1:3">
      <c r="A880" s="130">
        <v>2130152</v>
      </c>
      <c r="B880" s="130" t="s">
        <v>1458</v>
      </c>
      <c r="C880" s="12">
        <v>0</v>
      </c>
    </row>
    <row r="881" s="1" customFormat="1" customHeight="1" spans="1:3">
      <c r="A881" s="130">
        <v>2130199</v>
      </c>
      <c r="B881" s="130" t="s">
        <v>1459</v>
      </c>
      <c r="C881" s="12">
        <v>2746</v>
      </c>
    </row>
    <row r="882" s="1" customFormat="1" customHeight="1" spans="1:3">
      <c r="A882" s="130">
        <v>21302</v>
      </c>
      <c r="B882" s="133" t="s">
        <v>1460</v>
      </c>
      <c r="C882" s="12">
        <f>SUM(C883:C906)</f>
        <v>12172</v>
      </c>
    </row>
    <row r="883" s="1" customFormat="1" customHeight="1" spans="1:3">
      <c r="A883" s="130">
        <v>2130201</v>
      </c>
      <c r="B883" s="130" t="s">
        <v>803</v>
      </c>
      <c r="C883" s="12">
        <v>1370</v>
      </c>
    </row>
    <row r="884" s="1" customFormat="1" hidden="1" customHeight="1" spans="1:3">
      <c r="A884" s="130">
        <v>2130202</v>
      </c>
      <c r="B884" s="130" t="s">
        <v>804</v>
      </c>
      <c r="C884" s="12">
        <v>0</v>
      </c>
    </row>
    <row r="885" s="1" customFormat="1" hidden="1" customHeight="1" spans="1:3">
      <c r="A885" s="130">
        <v>2130203</v>
      </c>
      <c r="B885" s="130" t="s">
        <v>805</v>
      </c>
      <c r="C885" s="12">
        <v>0</v>
      </c>
    </row>
    <row r="886" s="1" customFormat="1" customHeight="1" spans="1:3">
      <c r="A886" s="130">
        <v>2130204</v>
      </c>
      <c r="B886" s="130" t="s">
        <v>1461</v>
      </c>
      <c r="C886" s="12">
        <v>3862</v>
      </c>
    </row>
    <row r="887" s="1" customFormat="1" hidden="1" customHeight="1" spans="1:3">
      <c r="A887" s="130">
        <v>2130205</v>
      </c>
      <c r="B887" s="130" t="s">
        <v>1462</v>
      </c>
      <c r="C887" s="12">
        <v>0</v>
      </c>
    </row>
    <row r="888" s="1" customFormat="1" hidden="1" customHeight="1" spans="1:3">
      <c r="A888" s="130">
        <v>2130206</v>
      </c>
      <c r="B888" s="130" t="s">
        <v>1463</v>
      </c>
      <c r="C888" s="12">
        <v>0</v>
      </c>
    </row>
    <row r="889" s="1" customFormat="1" customHeight="1" spans="1:3">
      <c r="A889" s="130">
        <v>2130207</v>
      </c>
      <c r="B889" s="130" t="s">
        <v>1464</v>
      </c>
      <c r="C889" s="12">
        <v>273</v>
      </c>
    </row>
    <row r="890" s="1" customFormat="1" customHeight="1" spans="1:3">
      <c r="A890" s="130">
        <v>2130209</v>
      </c>
      <c r="B890" s="130" t="s">
        <v>1465</v>
      </c>
      <c r="C890" s="12">
        <v>3822</v>
      </c>
    </row>
    <row r="891" s="1" customFormat="1" hidden="1" customHeight="1" spans="1:3">
      <c r="A891" s="130">
        <v>2130210</v>
      </c>
      <c r="B891" s="130" t="s">
        <v>1466</v>
      </c>
      <c r="C891" s="12">
        <v>0</v>
      </c>
    </row>
    <row r="892" s="1" customFormat="1" hidden="1" customHeight="1" spans="1:3">
      <c r="A892" s="130">
        <v>2130211</v>
      </c>
      <c r="B892" s="130" t="s">
        <v>1467</v>
      </c>
      <c r="C892" s="12">
        <v>0</v>
      </c>
    </row>
    <row r="893" s="1" customFormat="1" hidden="1" customHeight="1" spans="1:3">
      <c r="A893" s="130">
        <v>2130212</v>
      </c>
      <c r="B893" s="130" t="s">
        <v>1468</v>
      </c>
      <c r="C893" s="12">
        <v>0</v>
      </c>
    </row>
    <row r="894" s="1" customFormat="1" customHeight="1" spans="1:3">
      <c r="A894" s="130">
        <v>2130213</v>
      </c>
      <c r="B894" s="130" t="s">
        <v>1469</v>
      </c>
      <c r="C894" s="12">
        <v>105</v>
      </c>
    </row>
    <row r="895" s="1" customFormat="1" customHeight="1" spans="1:3">
      <c r="A895" s="130">
        <v>2130217</v>
      </c>
      <c r="B895" s="130" t="s">
        <v>1470</v>
      </c>
      <c r="C895" s="12">
        <v>2590</v>
      </c>
    </row>
    <row r="896" s="1" customFormat="1" hidden="1" customHeight="1" spans="1:3">
      <c r="A896" s="130">
        <v>2130220</v>
      </c>
      <c r="B896" s="130" t="s">
        <v>1471</v>
      </c>
      <c r="C896" s="12">
        <v>0</v>
      </c>
    </row>
    <row r="897" s="1" customFormat="1" hidden="1" customHeight="1" spans="1:3">
      <c r="A897" s="130">
        <v>2130221</v>
      </c>
      <c r="B897" s="130" t="s">
        <v>1472</v>
      </c>
      <c r="C897" s="12">
        <v>0</v>
      </c>
    </row>
    <row r="898" s="1" customFormat="1" hidden="1" customHeight="1" spans="1:3">
      <c r="A898" s="130">
        <v>2130223</v>
      </c>
      <c r="B898" s="130" t="s">
        <v>1473</v>
      </c>
      <c r="C898" s="12">
        <v>0</v>
      </c>
    </row>
    <row r="899" s="1" customFormat="1" hidden="1" customHeight="1" spans="1:3">
      <c r="A899" s="130">
        <v>2130226</v>
      </c>
      <c r="B899" s="130" t="s">
        <v>1474</v>
      </c>
      <c r="C899" s="12">
        <v>0</v>
      </c>
    </row>
    <row r="900" s="1" customFormat="1" hidden="1" customHeight="1" spans="1:3">
      <c r="A900" s="130">
        <v>2130227</v>
      </c>
      <c r="B900" s="130" t="s">
        <v>1475</v>
      </c>
      <c r="C900" s="12">
        <v>0</v>
      </c>
    </row>
    <row r="901" s="1" customFormat="1" hidden="1" customHeight="1" spans="1:3">
      <c r="A901" s="130">
        <v>2130232</v>
      </c>
      <c r="B901" s="130" t="s">
        <v>1476</v>
      </c>
      <c r="C901" s="12">
        <v>0</v>
      </c>
    </row>
    <row r="902" s="1" customFormat="1" hidden="1" customHeight="1" spans="1:3">
      <c r="A902" s="130">
        <v>2130234</v>
      </c>
      <c r="B902" s="130" t="s">
        <v>1477</v>
      </c>
      <c r="C902" s="12">
        <v>0</v>
      </c>
    </row>
    <row r="903" s="1" customFormat="1" hidden="1" customHeight="1" spans="1:3">
      <c r="A903" s="130">
        <v>2130235</v>
      </c>
      <c r="B903" s="130" t="s">
        <v>1478</v>
      </c>
      <c r="C903" s="12">
        <v>0</v>
      </c>
    </row>
    <row r="904" s="1" customFormat="1" hidden="1" customHeight="1" spans="1:3">
      <c r="A904" s="130">
        <v>2130236</v>
      </c>
      <c r="B904" s="130" t="s">
        <v>1479</v>
      </c>
      <c r="C904" s="12">
        <v>0</v>
      </c>
    </row>
    <row r="905" s="1" customFormat="1" hidden="1" customHeight="1" spans="1:3">
      <c r="A905" s="130">
        <v>2130237</v>
      </c>
      <c r="B905" s="130" t="s">
        <v>1480</v>
      </c>
      <c r="C905" s="12">
        <v>0</v>
      </c>
    </row>
    <row r="906" s="1" customFormat="1" customHeight="1" spans="1:3">
      <c r="A906" s="130">
        <v>2130299</v>
      </c>
      <c r="B906" s="130" t="s">
        <v>1481</v>
      </c>
      <c r="C906" s="12">
        <v>150</v>
      </c>
    </row>
    <row r="907" s="1" customFormat="1" customHeight="1" spans="1:3">
      <c r="A907" s="130">
        <v>21303</v>
      </c>
      <c r="B907" s="133" t="s">
        <v>1482</v>
      </c>
      <c r="C907" s="12">
        <f>SUM(C908:C932)</f>
        <v>11301</v>
      </c>
    </row>
    <row r="908" s="1" customFormat="1" customHeight="1" spans="1:3">
      <c r="A908" s="130">
        <v>2130301</v>
      </c>
      <c r="B908" s="130" t="s">
        <v>803</v>
      </c>
      <c r="C908" s="12">
        <v>205</v>
      </c>
    </row>
    <row r="909" s="1" customFormat="1" hidden="1" customHeight="1" spans="1:3">
      <c r="A909" s="130">
        <v>2130302</v>
      </c>
      <c r="B909" s="130" t="s">
        <v>804</v>
      </c>
      <c r="C909" s="12">
        <v>0</v>
      </c>
    </row>
    <row r="910" s="1" customFormat="1" hidden="1" customHeight="1" spans="1:3">
      <c r="A910" s="130">
        <v>2130303</v>
      </c>
      <c r="B910" s="130" t="s">
        <v>805</v>
      </c>
      <c r="C910" s="12">
        <v>0</v>
      </c>
    </row>
    <row r="911" s="1" customFormat="1" hidden="1" customHeight="1" spans="1:3">
      <c r="A911" s="130">
        <v>2130304</v>
      </c>
      <c r="B911" s="130" t="s">
        <v>1483</v>
      </c>
      <c r="C911" s="12">
        <v>0</v>
      </c>
    </row>
    <row r="912" s="1" customFormat="1" customHeight="1" spans="1:3">
      <c r="A912" s="130">
        <v>2130305</v>
      </c>
      <c r="B912" s="130" t="s">
        <v>1484</v>
      </c>
      <c r="C912" s="12">
        <v>909</v>
      </c>
    </row>
    <row r="913" s="1" customFormat="1" customHeight="1" spans="1:3">
      <c r="A913" s="130">
        <v>2130306</v>
      </c>
      <c r="B913" s="130" t="s">
        <v>1485</v>
      </c>
      <c r="C913" s="12">
        <v>2685</v>
      </c>
    </row>
    <row r="914" s="1" customFormat="1" hidden="1" customHeight="1" spans="1:3">
      <c r="A914" s="130">
        <v>2130307</v>
      </c>
      <c r="B914" s="130" t="s">
        <v>1486</v>
      </c>
      <c r="C914" s="12">
        <v>0</v>
      </c>
    </row>
    <row r="915" s="1" customFormat="1" hidden="1" customHeight="1" spans="1:3">
      <c r="A915" s="130">
        <v>2130308</v>
      </c>
      <c r="B915" s="130" t="s">
        <v>1487</v>
      </c>
      <c r="C915" s="12">
        <v>0</v>
      </c>
    </row>
    <row r="916" s="1" customFormat="1" hidden="1" customHeight="1" spans="1:3">
      <c r="A916" s="130">
        <v>2130309</v>
      </c>
      <c r="B916" s="130" t="s">
        <v>1488</v>
      </c>
      <c r="C916" s="12">
        <v>0</v>
      </c>
    </row>
    <row r="917" s="1" customFormat="1" customHeight="1" spans="1:3">
      <c r="A917" s="130">
        <v>2130310</v>
      </c>
      <c r="B917" s="130" t="s">
        <v>1489</v>
      </c>
      <c r="C917" s="12">
        <v>964</v>
      </c>
    </row>
    <row r="918" s="1" customFormat="1" customHeight="1" spans="1:3">
      <c r="A918" s="130">
        <v>2130311</v>
      </c>
      <c r="B918" s="130" t="s">
        <v>1490</v>
      </c>
      <c r="C918" s="12">
        <v>378</v>
      </c>
    </row>
    <row r="919" s="1" customFormat="1" hidden="1" customHeight="1" spans="1:3">
      <c r="A919" s="130">
        <v>2130312</v>
      </c>
      <c r="B919" s="130" t="s">
        <v>1491</v>
      </c>
      <c r="C919" s="12">
        <v>0</v>
      </c>
    </row>
    <row r="920" s="1" customFormat="1" hidden="1" customHeight="1" spans="1:3">
      <c r="A920" s="130">
        <v>2130313</v>
      </c>
      <c r="B920" s="130" t="s">
        <v>1492</v>
      </c>
      <c r="C920" s="12">
        <v>0</v>
      </c>
    </row>
    <row r="921" s="1" customFormat="1" hidden="1" customHeight="1" spans="1:3">
      <c r="A921" s="130">
        <v>2130314</v>
      </c>
      <c r="B921" s="130" t="s">
        <v>1493</v>
      </c>
      <c r="C921" s="12">
        <v>0</v>
      </c>
    </row>
    <row r="922" s="1" customFormat="1" customHeight="1" spans="1:3">
      <c r="A922" s="130">
        <v>2130315</v>
      </c>
      <c r="B922" s="130" t="s">
        <v>1494</v>
      </c>
      <c r="C922" s="12">
        <v>410</v>
      </c>
    </row>
    <row r="923" s="1" customFormat="1" hidden="1" customHeight="1" spans="1:3">
      <c r="A923" s="130">
        <v>2130316</v>
      </c>
      <c r="B923" s="130" t="s">
        <v>1495</v>
      </c>
      <c r="C923" s="12">
        <v>0</v>
      </c>
    </row>
    <row r="924" s="1" customFormat="1" hidden="1" customHeight="1" spans="1:3">
      <c r="A924" s="130">
        <v>2130317</v>
      </c>
      <c r="B924" s="130" t="s">
        <v>1496</v>
      </c>
      <c r="C924" s="12">
        <v>0</v>
      </c>
    </row>
    <row r="925" s="1" customFormat="1" hidden="1" customHeight="1" spans="1:3">
      <c r="A925" s="130">
        <v>2130318</v>
      </c>
      <c r="B925" s="130" t="s">
        <v>1497</v>
      </c>
      <c r="C925" s="12">
        <v>0</v>
      </c>
    </row>
    <row r="926" s="1" customFormat="1" hidden="1" customHeight="1" spans="1:3">
      <c r="A926" s="130">
        <v>2130319</v>
      </c>
      <c r="B926" s="130" t="s">
        <v>1498</v>
      </c>
      <c r="C926" s="12">
        <v>0</v>
      </c>
    </row>
    <row r="927" s="1" customFormat="1" customHeight="1" spans="1:3">
      <c r="A927" s="130">
        <v>2130321</v>
      </c>
      <c r="B927" s="130" t="s">
        <v>1499</v>
      </c>
      <c r="C927" s="12">
        <v>40</v>
      </c>
    </row>
    <row r="928" s="1" customFormat="1" hidden="1" customHeight="1" spans="1:3">
      <c r="A928" s="130">
        <v>2130322</v>
      </c>
      <c r="B928" s="130" t="s">
        <v>1500</v>
      </c>
      <c r="C928" s="12">
        <v>0</v>
      </c>
    </row>
    <row r="929" s="1" customFormat="1" hidden="1" customHeight="1" spans="1:3">
      <c r="A929" s="130">
        <v>2130333</v>
      </c>
      <c r="B929" s="130" t="s">
        <v>1473</v>
      </c>
      <c r="C929" s="12">
        <v>0</v>
      </c>
    </row>
    <row r="930" s="1" customFormat="1" customHeight="1" spans="1:3">
      <c r="A930" s="130">
        <v>2130334</v>
      </c>
      <c r="B930" s="130" t="s">
        <v>1501</v>
      </c>
      <c r="C930" s="12">
        <v>600</v>
      </c>
    </row>
    <row r="931" s="1" customFormat="1" hidden="1" customHeight="1" spans="1:3">
      <c r="A931" s="130">
        <v>2130335</v>
      </c>
      <c r="B931" s="130" t="s">
        <v>1502</v>
      </c>
      <c r="C931" s="12">
        <v>0</v>
      </c>
    </row>
    <row r="932" s="1" customFormat="1" customHeight="1" spans="1:3">
      <c r="A932" s="130">
        <v>2130399</v>
      </c>
      <c r="B932" s="130" t="s">
        <v>1503</v>
      </c>
      <c r="C932" s="12">
        <v>5110</v>
      </c>
    </row>
    <row r="933" s="1" customFormat="1" hidden="1" customHeight="1" spans="1:3">
      <c r="A933" s="130">
        <v>21304</v>
      </c>
      <c r="B933" s="133" t="s">
        <v>1504</v>
      </c>
      <c r="C933" s="12">
        <f>SUM(C934:C943)</f>
        <v>0</v>
      </c>
    </row>
    <row r="934" s="1" customFormat="1" hidden="1" customHeight="1" spans="1:3">
      <c r="A934" s="130">
        <v>2130401</v>
      </c>
      <c r="B934" s="130" t="s">
        <v>803</v>
      </c>
      <c r="C934" s="12">
        <v>0</v>
      </c>
    </row>
    <row r="935" s="1" customFormat="1" hidden="1" customHeight="1" spans="1:3">
      <c r="A935" s="130">
        <v>2130402</v>
      </c>
      <c r="B935" s="130" t="s">
        <v>804</v>
      </c>
      <c r="C935" s="12">
        <v>0</v>
      </c>
    </row>
    <row r="936" s="1" customFormat="1" hidden="1" customHeight="1" spans="1:3">
      <c r="A936" s="130">
        <v>2130403</v>
      </c>
      <c r="B936" s="130" t="s">
        <v>805</v>
      </c>
      <c r="C936" s="12">
        <v>0</v>
      </c>
    </row>
    <row r="937" s="1" customFormat="1" hidden="1" customHeight="1" spans="1:3">
      <c r="A937" s="130">
        <v>2130404</v>
      </c>
      <c r="B937" s="130" t="s">
        <v>1505</v>
      </c>
      <c r="C937" s="12">
        <v>0</v>
      </c>
    </row>
    <row r="938" s="1" customFormat="1" hidden="1" customHeight="1" spans="1:3">
      <c r="A938" s="130">
        <v>2130405</v>
      </c>
      <c r="B938" s="130" t="s">
        <v>1506</v>
      </c>
      <c r="C938" s="12">
        <v>0</v>
      </c>
    </row>
    <row r="939" s="1" customFormat="1" hidden="1" customHeight="1" spans="1:3">
      <c r="A939" s="130">
        <v>2130406</v>
      </c>
      <c r="B939" s="130" t="s">
        <v>1507</v>
      </c>
      <c r="C939" s="12">
        <v>0</v>
      </c>
    </row>
    <row r="940" s="1" customFormat="1" hidden="1" customHeight="1" spans="1:3">
      <c r="A940" s="130">
        <v>2130407</v>
      </c>
      <c r="B940" s="130" t="s">
        <v>1508</v>
      </c>
      <c r="C940" s="12">
        <v>0</v>
      </c>
    </row>
    <row r="941" s="1" customFormat="1" hidden="1" customHeight="1" spans="1:3">
      <c r="A941" s="130">
        <v>2130408</v>
      </c>
      <c r="B941" s="130" t="s">
        <v>1509</v>
      </c>
      <c r="C941" s="12">
        <v>0</v>
      </c>
    </row>
    <row r="942" s="1" customFormat="1" hidden="1" customHeight="1" spans="1:3">
      <c r="A942" s="130">
        <v>2130409</v>
      </c>
      <c r="B942" s="130" t="s">
        <v>1510</v>
      </c>
      <c r="C942" s="12">
        <v>0</v>
      </c>
    </row>
    <row r="943" s="1" customFormat="1" hidden="1" customHeight="1" spans="1:3">
      <c r="A943" s="130">
        <v>2130499</v>
      </c>
      <c r="B943" s="130" t="s">
        <v>1511</v>
      </c>
      <c r="C943" s="12">
        <v>0</v>
      </c>
    </row>
    <row r="944" s="1" customFormat="1" customHeight="1" spans="1:3">
      <c r="A944" s="130">
        <v>21305</v>
      </c>
      <c r="B944" s="133" t="s">
        <v>1512</v>
      </c>
      <c r="C944" s="12">
        <f>SUM(C945:C954)</f>
        <v>36743</v>
      </c>
    </row>
    <row r="945" s="1" customFormat="1" customHeight="1" spans="1:3">
      <c r="A945" s="130">
        <v>2130501</v>
      </c>
      <c r="B945" s="130" t="s">
        <v>803</v>
      </c>
      <c r="C945" s="12">
        <v>477</v>
      </c>
    </row>
    <row r="946" s="1" customFormat="1" hidden="1" customHeight="1" spans="1:3">
      <c r="A946" s="130">
        <v>2130502</v>
      </c>
      <c r="B946" s="130" t="s">
        <v>804</v>
      </c>
      <c r="C946" s="12">
        <v>0</v>
      </c>
    </row>
    <row r="947" s="1" customFormat="1" hidden="1" customHeight="1" spans="1:3">
      <c r="A947" s="130">
        <v>2130503</v>
      </c>
      <c r="B947" s="130" t="s">
        <v>805</v>
      </c>
      <c r="C947" s="12">
        <v>0</v>
      </c>
    </row>
    <row r="948" s="1" customFormat="1" customHeight="1" spans="1:3">
      <c r="A948" s="130">
        <v>2130504</v>
      </c>
      <c r="B948" s="130" t="s">
        <v>1513</v>
      </c>
      <c r="C948" s="12">
        <v>400</v>
      </c>
    </row>
    <row r="949" s="1" customFormat="1" customHeight="1" spans="1:3">
      <c r="A949" s="130">
        <v>2130505</v>
      </c>
      <c r="B949" s="130" t="s">
        <v>1514</v>
      </c>
      <c r="C949" s="12">
        <v>48</v>
      </c>
    </row>
    <row r="950" s="1" customFormat="1" customHeight="1" spans="1:3">
      <c r="A950" s="130">
        <v>2130506</v>
      </c>
      <c r="B950" s="130" t="s">
        <v>1515</v>
      </c>
      <c r="C950" s="12">
        <v>154</v>
      </c>
    </row>
    <row r="951" s="1" customFormat="1" hidden="1" customHeight="1" spans="1:3">
      <c r="A951" s="130">
        <v>2130507</v>
      </c>
      <c r="B951" s="130" t="s">
        <v>1516</v>
      </c>
      <c r="C951" s="12">
        <v>0</v>
      </c>
    </row>
    <row r="952" s="1" customFormat="1" hidden="1" customHeight="1" spans="1:3">
      <c r="A952" s="130">
        <v>2130508</v>
      </c>
      <c r="B952" s="130" t="s">
        <v>1517</v>
      </c>
      <c r="C952" s="12">
        <v>0</v>
      </c>
    </row>
    <row r="953" s="1" customFormat="1" hidden="1" customHeight="1" spans="1:3">
      <c r="A953" s="130">
        <v>2130550</v>
      </c>
      <c r="B953" s="130" t="s">
        <v>1518</v>
      </c>
      <c r="C953" s="12">
        <v>0</v>
      </c>
    </row>
    <row r="954" s="1" customFormat="1" customHeight="1" spans="1:3">
      <c r="A954" s="130">
        <v>2130599</v>
      </c>
      <c r="B954" s="130" t="s">
        <v>1519</v>
      </c>
      <c r="C954" s="12">
        <v>35664</v>
      </c>
    </row>
    <row r="955" s="1" customFormat="1" customHeight="1" spans="1:3">
      <c r="A955" s="130">
        <v>21306</v>
      </c>
      <c r="B955" s="133" t="s">
        <v>1520</v>
      </c>
      <c r="C955" s="12">
        <f>SUM(C956:C960)</f>
        <v>208</v>
      </c>
    </row>
    <row r="956" s="1" customFormat="1" hidden="1" customHeight="1" spans="1:3">
      <c r="A956" s="130">
        <v>2130601</v>
      </c>
      <c r="B956" s="130" t="s">
        <v>1097</v>
      </c>
      <c r="C956" s="12">
        <v>0</v>
      </c>
    </row>
    <row r="957" s="1" customFormat="1" customHeight="1" spans="1:3">
      <c r="A957" s="130">
        <v>2130602</v>
      </c>
      <c r="B957" s="130" t="s">
        <v>1521</v>
      </c>
      <c r="C957" s="12">
        <v>208</v>
      </c>
    </row>
    <row r="958" s="1" customFormat="1" hidden="1" customHeight="1" spans="1:3">
      <c r="A958" s="130">
        <v>2130603</v>
      </c>
      <c r="B958" s="130" t="s">
        <v>1522</v>
      </c>
      <c r="C958" s="12">
        <v>0</v>
      </c>
    </row>
    <row r="959" s="1" customFormat="1" hidden="1" customHeight="1" spans="1:3">
      <c r="A959" s="130">
        <v>2130604</v>
      </c>
      <c r="B959" s="130" t="s">
        <v>1523</v>
      </c>
      <c r="C959" s="12">
        <v>0</v>
      </c>
    </row>
    <row r="960" s="1" customFormat="1" hidden="1" customHeight="1" spans="1:3">
      <c r="A960" s="130">
        <v>2130699</v>
      </c>
      <c r="B960" s="130" t="s">
        <v>1524</v>
      </c>
      <c r="C960" s="12">
        <v>0</v>
      </c>
    </row>
    <row r="961" s="1" customFormat="1" customHeight="1" spans="1:3">
      <c r="A961" s="130">
        <v>21307</v>
      </c>
      <c r="B961" s="133" t="s">
        <v>1525</v>
      </c>
      <c r="C961" s="12">
        <f>SUM(C962:C967)</f>
        <v>8587</v>
      </c>
    </row>
    <row r="962" s="1" customFormat="1" customHeight="1" spans="1:3">
      <c r="A962" s="130">
        <v>2130701</v>
      </c>
      <c r="B962" s="130" t="s">
        <v>1526</v>
      </c>
      <c r="C962" s="12">
        <v>1344</v>
      </c>
    </row>
    <row r="963" s="1" customFormat="1" hidden="1" customHeight="1" spans="1:3">
      <c r="A963" s="130">
        <v>2130704</v>
      </c>
      <c r="B963" s="130" t="s">
        <v>1527</v>
      </c>
      <c r="C963" s="12">
        <v>0</v>
      </c>
    </row>
    <row r="964" s="1" customFormat="1" customHeight="1" spans="1:3">
      <c r="A964" s="130">
        <v>2130705</v>
      </c>
      <c r="B964" s="130" t="s">
        <v>1528</v>
      </c>
      <c r="C964" s="12">
        <v>4489</v>
      </c>
    </row>
    <row r="965" s="1" customFormat="1" hidden="1" customHeight="1" spans="1:3">
      <c r="A965" s="130">
        <v>2130706</v>
      </c>
      <c r="B965" s="130" t="s">
        <v>1529</v>
      </c>
      <c r="C965" s="12">
        <v>0</v>
      </c>
    </row>
    <row r="966" s="1" customFormat="1" customHeight="1" spans="1:3">
      <c r="A966" s="130">
        <v>2130707</v>
      </c>
      <c r="B966" s="130" t="s">
        <v>1530</v>
      </c>
      <c r="C966" s="12">
        <v>90</v>
      </c>
    </row>
    <row r="967" s="1" customFormat="1" customHeight="1" spans="1:3">
      <c r="A967" s="130">
        <v>2130799</v>
      </c>
      <c r="B967" s="130" t="s">
        <v>1531</v>
      </c>
      <c r="C967" s="12">
        <v>2664</v>
      </c>
    </row>
    <row r="968" s="1" customFormat="1" customHeight="1" spans="1:3">
      <c r="A968" s="130">
        <v>21308</v>
      </c>
      <c r="B968" s="133" t="s">
        <v>1532</v>
      </c>
      <c r="C968" s="12">
        <f>SUM(C969:C974)</f>
        <v>568</v>
      </c>
    </row>
    <row r="969" s="1" customFormat="1" hidden="1" customHeight="1" spans="1:3">
      <c r="A969" s="130">
        <v>2130801</v>
      </c>
      <c r="B969" s="130" t="s">
        <v>1533</v>
      </c>
      <c r="C969" s="12">
        <v>0</v>
      </c>
    </row>
    <row r="970" s="1" customFormat="1" customHeight="1" spans="1:3">
      <c r="A970" s="130">
        <v>2130802</v>
      </c>
      <c r="B970" s="130" t="s">
        <v>1534</v>
      </c>
      <c r="C970" s="12">
        <v>247</v>
      </c>
    </row>
    <row r="971" s="1" customFormat="1" customHeight="1" spans="1:3">
      <c r="A971" s="130">
        <v>2130803</v>
      </c>
      <c r="B971" s="130" t="s">
        <v>1535</v>
      </c>
      <c r="C971" s="12">
        <v>273</v>
      </c>
    </row>
    <row r="972" s="1" customFormat="1" hidden="1" customHeight="1" spans="1:3">
      <c r="A972" s="130">
        <v>2130804</v>
      </c>
      <c r="B972" s="130" t="s">
        <v>1536</v>
      </c>
      <c r="C972" s="12">
        <v>0</v>
      </c>
    </row>
    <row r="973" s="1" customFormat="1" hidden="1" customHeight="1" spans="1:3">
      <c r="A973" s="130">
        <v>2130805</v>
      </c>
      <c r="B973" s="130" t="s">
        <v>1537</v>
      </c>
      <c r="C973" s="12">
        <v>0</v>
      </c>
    </row>
    <row r="974" s="1" customFormat="1" customHeight="1" spans="1:3">
      <c r="A974" s="130">
        <v>2130899</v>
      </c>
      <c r="B974" s="130" t="s">
        <v>1538</v>
      </c>
      <c r="C974" s="12">
        <v>48</v>
      </c>
    </row>
    <row r="975" s="1" customFormat="1" hidden="1" customHeight="1" spans="1:3">
      <c r="A975" s="130">
        <v>21309</v>
      </c>
      <c r="B975" s="133" t="s">
        <v>1539</v>
      </c>
      <c r="C975" s="12">
        <f>SUM(C976:C977)</f>
        <v>0</v>
      </c>
    </row>
    <row r="976" s="1" customFormat="1" hidden="1" customHeight="1" spans="1:3">
      <c r="A976" s="130">
        <v>2130901</v>
      </c>
      <c r="B976" s="130" t="s">
        <v>1540</v>
      </c>
      <c r="C976" s="12">
        <v>0</v>
      </c>
    </row>
    <row r="977" s="1" customFormat="1" hidden="1" customHeight="1" spans="1:3">
      <c r="A977" s="130">
        <v>2130999</v>
      </c>
      <c r="B977" s="130" t="s">
        <v>1541</v>
      </c>
      <c r="C977" s="12">
        <v>0</v>
      </c>
    </row>
    <row r="978" s="1" customFormat="1" customHeight="1" spans="1:3">
      <c r="A978" s="130">
        <v>21399</v>
      </c>
      <c r="B978" s="133" t="s">
        <v>1542</v>
      </c>
      <c r="C978" s="12">
        <f>C979+C980</f>
        <v>1231</v>
      </c>
    </row>
    <row r="979" s="1" customFormat="1" hidden="1" customHeight="1" spans="1:3">
      <c r="A979" s="130">
        <v>2139901</v>
      </c>
      <c r="B979" s="130" t="s">
        <v>1543</v>
      </c>
      <c r="C979" s="12">
        <v>0</v>
      </c>
    </row>
    <row r="980" s="1" customFormat="1" customHeight="1" spans="1:3">
      <c r="A980" s="130">
        <v>2139999</v>
      </c>
      <c r="B980" s="130" t="s">
        <v>1544</v>
      </c>
      <c r="C980" s="12">
        <v>1231</v>
      </c>
    </row>
    <row r="981" s="1" customFormat="1" customHeight="1" spans="1:3">
      <c r="A981" s="130">
        <v>214</v>
      </c>
      <c r="B981" s="133" t="s">
        <v>1545</v>
      </c>
      <c r="C981" s="12">
        <f>SUM(C982,C1005,C1015,C1025,C1030,C1037,C1042)</f>
        <v>32465</v>
      </c>
    </row>
    <row r="982" s="1" customFormat="1" customHeight="1" spans="1:3">
      <c r="A982" s="130">
        <v>21401</v>
      </c>
      <c r="B982" s="133" t="s">
        <v>1546</v>
      </c>
      <c r="C982" s="12">
        <f>SUM(C983:C1004)</f>
        <v>31485</v>
      </c>
    </row>
    <row r="983" s="1" customFormat="1" customHeight="1" spans="1:3">
      <c r="A983" s="130">
        <v>2140101</v>
      </c>
      <c r="B983" s="130" t="s">
        <v>803</v>
      </c>
      <c r="C983" s="12">
        <v>1883</v>
      </c>
    </row>
    <row r="984" s="1" customFormat="1" hidden="1" customHeight="1" spans="1:3">
      <c r="A984" s="130">
        <v>2140102</v>
      </c>
      <c r="B984" s="130" t="s">
        <v>804</v>
      </c>
      <c r="C984" s="12">
        <v>0</v>
      </c>
    </row>
    <row r="985" s="1" customFormat="1" hidden="1" customHeight="1" spans="1:3">
      <c r="A985" s="130">
        <v>2140103</v>
      </c>
      <c r="B985" s="130" t="s">
        <v>805</v>
      </c>
      <c r="C985" s="12">
        <v>0</v>
      </c>
    </row>
    <row r="986" s="1" customFormat="1" customHeight="1" spans="1:3">
      <c r="A986" s="130">
        <v>2140104</v>
      </c>
      <c r="B986" s="130" t="s">
        <v>1547</v>
      </c>
      <c r="C986" s="12">
        <v>28736</v>
      </c>
    </row>
    <row r="987" s="1" customFormat="1" customHeight="1" spans="1:3">
      <c r="A987" s="130">
        <v>2140106</v>
      </c>
      <c r="B987" s="130" t="s">
        <v>1548</v>
      </c>
      <c r="C987" s="12">
        <v>866</v>
      </c>
    </row>
    <row r="988" s="1" customFormat="1" hidden="1" customHeight="1" spans="1:3">
      <c r="A988" s="130">
        <v>2140109</v>
      </c>
      <c r="B988" s="130" t="s">
        <v>1549</v>
      </c>
      <c r="C988" s="12">
        <v>0</v>
      </c>
    </row>
    <row r="989" s="1" customFormat="1" hidden="1" customHeight="1" spans="1:3">
      <c r="A989" s="130">
        <v>2140110</v>
      </c>
      <c r="B989" s="130" t="s">
        <v>1550</v>
      </c>
      <c r="C989" s="12">
        <v>0</v>
      </c>
    </row>
    <row r="990" s="1" customFormat="1" hidden="1" customHeight="1" spans="1:3">
      <c r="A990" s="130">
        <v>2140111</v>
      </c>
      <c r="B990" s="130" t="s">
        <v>1551</v>
      </c>
      <c r="C990" s="12">
        <v>0</v>
      </c>
    </row>
    <row r="991" s="1" customFormat="1" hidden="1" customHeight="1" spans="1:3">
      <c r="A991" s="130">
        <v>2140112</v>
      </c>
      <c r="B991" s="130" t="s">
        <v>1552</v>
      </c>
      <c r="C991" s="12">
        <v>0</v>
      </c>
    </row>
    <row r="992" s="1" customFormat="1" hidden="1" customHeight="1" spans="1:3">
      <c r="A992" s="130">
        <v>2140114</v>
      </c>
      <c r="B992" s="130" t="s">
        <v>1553</v>
      </c>
      <c r="C992" s="12">
        <v>0</v>
      </c>
    </row>
    <row r="993" s="1" customFormat="1" hidden="1" customHeight="1" spans="1:3">
      <c r="A993" s="130">
        <v>2140122</v>
      </c>
      <c r="B993" s="130" t="s">
        <v>1554</v>
      </c>
      <c r="C993" s="12">
        <v>0</v>
      </c>
    </row>
    <row r="994" s="1" customFormat="1" hidden="1" customHeight="1" spans="1:3">
      <c r="A994" s="130">
        <v>2140123</v>
      </c>
      <c r="B994" s="130" t="s">
        <v>1555</v>
      </c>
      <c r="C994" s="12">
        <v>0</v>
      </c>
    </row>
    <row r="995" s="1" customFormat="1" hidden="1" customHeight="1" spans="1:3">
      <c r="A995" s="130">
        <v>2140127</v>
      </c>
      <c r="B995" s="130" t="s">
        <v>1556</v>
      </c>
      <c r="C995" s="12">
        <v>0</v>
      </c>
    </row>
    <row r="996" s="1" customFormat="1" hidden="1" customHeight="1" spans="1:3">
      <c r="A996" s="130">
        <v>2140128</v>
      </c>
      <c r="B996" s="130" t="s">
        <v>1557</v>
      </c>
      <c r="C996" s="12">
        <v>0</v>
      </c>
    </row>
    <row r="997" s="1" customFormat="1" hidden="1" customHeight="1" spans="1:3">
      <c r="A997" s="130">
        <v>2140129</v>
      </c>
      <c r="B997" s="130" t="s">
        <v>1558</v>
      </c>
      <c r="C997" s="12">
        <v>0</v>
      </c>
    </row>
    <row r="998" s="1" customFormat="1" hidden="1" customHeight="1" spans="1:3">
      <c r="A998" s="130">
        <v>2140130</v>
      </c>
      <c r="B998" s="130" t="s">
        <v>1559</v>
      </c>
      <c r="C998" s="12">
        <v>0</v>
      </c>
    </row>
    <row r="999" s="1" customFormat="1" hidden="1" customHeight="1" spans="1:3">
      <c r="A999" s="130">
        <v>2140131</v>
      </c>
      <c r="B999" s="130" t="s">
        <v>1560</v>
      </c>
      <c r="C999" s="12">
        <v>0</v>
      </c>
    </row>
    <row r="1000" s="1" customFormat="1" hidden="1" customHeight="1" spans="1:3">
      <c r="A1000" s="130">
        <v>2140133</v>
      </c>
      <c r="B1000" s="130" t="s">
        <v>1561</v>
      </c>
      <c r="C1000" s="12">
        <v>0</v>
      </c>
    </row>
    <row r="1001" s="1" customFormat="1" hidden="1" customHeight="1" spans="1:3">
      <c r="A1001" s="130">
        <v>2140136</v>
      </c>
      <c r="B1001" s="130" t="s">
        <v>1562</v>
      </c>
      <c r="C1001" s="12">
        <v>0</v>
      </c>
    </row>
    <row r="1002" s="1" customFormat="1" hidden="1" customHeight="1" spans="1:3">
      <c r="A1002" s="130">
        <v>2140138</v>
      </c>
      <c r="B1002" s="130" t="s">
        <v>1563</v>
      </c>
      <c r="C1002" s="12">
        <v>0</v>
      </c>
    </row>
    <row r="1003" s="1" customFormat="1" hidden="1" customHeight="1" spans="1:3">
      <c r="A1003" s="130">
        <v>2140139</v>
      </c>
      <c r="B1003" s="130" t="s">
        <v>1564</v>
      </c>
      <c r="C1003" s="12">
        <v>0</v>
      </c>
    </row>
    <row r="1004" s="1" customFormat="1" hidden="1" customHeight="1" spans="1:3">
      <c r="A1004" s="130">
        <v>2140199</v>
      </c>
      <c r="B1004" s="130" t="s">
        <v>1565</v>
      </c>
      <c r="C1004" s="12">
        <v>0</v>
      </c>
    </row>
    <row r="1005" s="1" customFormat="1" hidden="1" customHeight="1" spans="1:3">
      <c r="A1005" s="130">
        <v>21402</v>
      </c>
      <c r="B1005" s="133" t="s">
        <v>1566</v>
      </c>
      <c r="C1005" s="12">
        <f>SUM(C1006:C1014)</f>
        <v>0</v>
      </c>
    </row>
    <row r="1006" s="1" customFormat="1" hidden="1" customHeight="1" spans="1:3">
      <c r="A1006" s="130">
        <v>2140201</v>
      </c>
      <c r="B1006" s="130" t="s">
        <v>803</v>
      </c>
      <c r="C1006" s="12">
        <v>0</v>
      </c>
    </row>
    <row r="1007" s="1" customFormat="1" hidden="1" customHeight="1" spans="1:3">
      <c r="A1007" s="130">
        <v>2140202</v>
      </c>
      <c r="B1007" s="130" t="s">
        <v>804</v>
      </c>
      <c r="C1007" s="12">
        <v>0</v>
      </c>
    </row>
    <row r="1008" s="1" customFormat="1" hidden="1" customHeight="1" spans="1:3">
      <c r="A1008" s="130">
        <v>2140203</v>
      </c>
      <c r="B1008" s="130" t="s">
        <v>805</v>
      </c>
      <c r="C1008" s="12">
        <v>0</v>
      </c>
    </row>
    <row r="1009" s="1" customFormat="1" hidden="1" customHeight="1" spans="1:3">
      <c r="A1009" s="130">
        <v>2140204</v>
      </c>
      <c r="B1009" s="130" t="s">
        <v>1567</v>
      </c>
      <c r="C1009" s="12">
        <v>0</v>
      </c>
    </row>
    <row r="1010" s="1" customFormat="1" hidden="1" customHeight="1" spans="1:3">
      <c r="A1010" s="130">
        <v>2140205</v>
      </c>
      <c r="B1010" s="130" t="s">
        <v>1568</v>
      </c>
      <c r="C1010" s="12">
        <v>0</v>
      </c>
    </row>
    <row r="1011" s="1" customFormat="1" hidden="1" customHeight="1" spans="1:3">
      <c r="A1011" s="130">
        <v>2140206</v>
      </c>
      <c r="B1011" s="130" t="s">
        <v>1569</v>
      </c>
      <c r="C1011" s="12">
        <v>0</v>
      </c>
    </row>
    <row r="1012" s="1" customFormat="1" hidden="1" customHeight="1" spans="1:3">
      <c r="A1012" s="130">
        <v>2140207</v>
      </c>
      <c r="B1012" s="130" t="s">
        <v>1570</v>
      </c>
      <c r="C1012" s="12">
        <v>0</v>
      </c>
    </row>
    <row r="1013" s="1" customFormat="1" hidden="1" customHeight="1" spans="1:3">
      <c r="A1013" s="130">
        <v>2140208</v>
      </c>
      <c r="B1013" s="130" t="s">
        <v>1571</v>
      </c>
      <c r="C1013" s="12">
        <v>0</v>
      </c>
    </row>
    <row r="1014" s="1" customFormat="1" hidden="1" customHeight="1" spans="1:3">
      <c r="A1014" s="130">
        <v>2140299</v>
      </c>
      <c r="B1014" s="130" t="s">
        <v>1572</v>
      </c>
      <c r="C1014" s="12">
        <v>0</v>
      </c>
    </row>
    <row r="1015" s="1" customFormat="1" hidden="1" customHeight="1" spans="1:3">
      <c r="A1015" s="130">
        <v>21403</v>
      </c>
      <c r="B1015" s="133" t="s">
        <v>1573</v>
      </c>
      <c r="C1015" s="12">
        <f>SUM(C1016:C1024)</f>
        <v>0</v>
      </c>
    </row>
    <row r="1016" s="1" customFormat="1" hidden="1" customHeight="1" spans="1:3">
      <c r="A1016" s="130">
        <v>2140301</v>
      </c>
      <c r="B1016" s="130" t="s">
        <v>803</v>
      </c>
      <c r="C1016" s="12">
        <v>0</v>
      </c>
    </row>
    <row r="1017" s="1" customFormat="1" hidden="1" customHeight="1" spans="1:3">
      <c r="A1017" s="130">
        <v>2140302</v>
      </c>
      <c r="B1017" s="130" t="s">
        <v>804</v>
      </c>
      <c r="C1017" s="12">
        <v>0</v>
      </c>
    </row>
    <row r="1018" s="1" customFormat="1" hidden="1" customHeight="1" spans="1:3">
      <c r="A1018" s="130">
        <v>2140303</v>
      </c>
      <c r="B1018" s="130" t="s">
        <v>805</v>
      </c>
      <c r="C1018" s="12">
        <v>0</v>
      </c>
    </row>
    <row r="1019" s="1" customFormat="1" hidden="1" customHeight="1" spans="1:3">
      <c r="A1019" s="130">
        <v>2140304</v>
      </c>
      <c r="B1019" s="130" t="s">
        <v>1574</v>
      </c>
      <c r="C1019" s="12">
        <v>0</v>
      </c>
    </row>
    <row r="1020" s="1" customFormat="1" hidden="1" customHeight="1" spans="1:3">
      <c r="A1020" s="130">
        <v>2140305</v>
      </c>
      <c r="B1020" s="130" t="s">
        <v>1575</v>
      </c>
      <c r="C1020" s="12">
        <v>0</v>
      </c>
    </row>
    <row r="1021" s="1" customFormat="1" hidden="1" customHeight="1" spans="1:3">
      <c r="A1021" s="130">
        <v>2140306</v>
      </c>
      <c r="B1021" s="130" t="s">
        <v>1576</v>
      </c>
      <c r="C1021" s="12">
        <v>0</v>
      </c>
    </row>
    <row r="1022" s="1" customFormat="1" hidden="1" customHeight="1" spans="1:3">
      <c r="A1022" s="130">
        <v>2140307</v>
      </c>
      <c r="B1022" s="130" t="s">
        <v>1577</v>
      </c>
      <c r="C1022" s="12">
        <v>0</v>
      </c>
    </row>
    <row r="1023" s="1" customFormat="1" hidden="1" customHeight="1" spans="1:3">
      <c r="A1023" s="130">
        <v>2140308</v>
      </c>
      <c r="B1023" s="130" t="s">
        <v>1578</v>
      </c>
      <c r="C1023" s="12">
        <v>0</v>
      </c>
    </row>
    <row r="1024" s="1" customFormat="1" hidden="1" customHeight="1" spans="1:3">
      <c r="A1024" s="130">
        <v>2140399</v>
      </c>
      <c r="B1024" s="130" t="s">
        <v>1579</v>
      </c>
      <c r="C1024" s="12">
        <v>0</v>
      </c>
    </row>
    <row r="1025" s="1" customFormat="1" customHeight="1" spans="1:3">
      <c r="A1025" s="130">
        <v>21404</v>
      </c>
      <c r="B1025" s="133" t="s">
        <v>1580</v>
      </c>
      <c r="C1025" s="12">
        <f>SUM(C1026:C1029)</f>
        <v>980</v>
      </c>
    </row>
    <row r="1026" s="1" customFormat="1" customHeight="1" spans="1:3">
      <c r="A1026" s="130">
        <v>2140401</v>
      </c>
      <c r="B1026" s="130" t="s">
        <v>1581</v>
      </c>
      <c r="C1026" s="12">
        <v>886</v>
      </c>
    </row>
    <row r="1027" s="1" customFormat="1" customHeight="1" spans="1:3">
      <c r="A1027" s="130">
        <v>2140402</v>
      </c>
      <c r="B1027" s="130" t="s">
        <v>1582</v>
      </c>
      <c r="C1027" s="12">
        <v>58</v>
      </c>
    </row>
    <row r="1028" s="1" customFormat="1" customHeight="1" spans="1:3">
      <c r="A1028" s="130">
        <v>2140403</v>
      </c>
      <c r="B1028" s="130" t="s">
        <v>1583</v>
      </c>
      <c r="C1028" s="12">
        <v>36</v>
      </c>
    </row>
    <row r="1029" s="1" customFormat="1" hidden="1" customHeight="1" spans="1:3">
      <c r="A1029" s="130">
        <v>2140499</v>
      </c>
      <c r="B1029" s="130" t="s">
        <v>1584</v>
      </c>
      <c r="C1029" s="12">
        <v>0</v>
      </c>
    </row>
    <row r="1030" s="1" customFormat="1" hidden="1" customHeight="1" spans="1:3">
      <c r="A1030" s="130">
        <v>21405</v>
      </c>
      <c r="B1030" s="133" t="s">
        <v>1585</v>
      </c>
      <c r="C1030" s="12">
        <f>SUM(C1031:C1036)</f>
        <v>0</v>
      </c>
    </row>
    <row r="1031" s="1" customFormat="1" hidden="1" customHeight="1" spans="1:3">
      <c r="A1031" s="130">
        <v>2140501</v>
      </c>
      <c r="B1031" s="130" t="s">
        <v>803</v>
      </c>
      <c r="C1031" s="12">
        <v>0</v>
      </c>
    </row>
    <row r="1032" s="1" customFormat="1" hidden="1" customHeight="1" spans="1:3">
      <c r="A1032" s="130">
        <v>2140502</v>
      </c>
      <c r="B1032" s="130" t="s">
        <v>804</v>
      </c>
      <c r="C1032" s="12">
        <v>0</v>
      </c>
    </row>
    <row r="1033" s="1" customFormat="1" hidden="1" customHeight="1" spans="1:3">
      <c r="A1033" s="130">
        <v>2140503</v>
      </c>
      <c r="B1033" s="130" t="s">
        <v>805</v>
      </c>
      <c r="C1033" s="12">
        <v>0</v>
      </c>
    </row>
    <row r="1034" s="1" customFormat="1" hidden="1" customHeight="1" spans="1:3">
      <c r="A1034" s="130">
        <v>2140504</v>
      </c>
      <c r="B1034" s="130" t="s">
        <v>1571</v>
      </c>
      <c r="C1034" s="12">
        <v>0</v>
      </c>
    </row>
    <row r="1035" s="1" customFormat="1" hidden="1" customHeight="1" spans="1:3">
      <c r="A1035" s="130">
        <v>2140505</v>
      </c>
      <c r="B1035" s="130" t="s">
        <v>1586</v>
      </c>
      <c r="C1035" s="12">
        <v>0</v>
      </c>
    </row>
    <row r="1036" s="1" customFormat="1" hidden="1" customHeight="1" spans="1:3">
      <c r="A1036" s="130">
        <v>2140599</v>
      </c>
      <c r="B1036" s="130" t="s">
        <v>1587</v>
      </c>
      <c r="C1036" s="12">
        <v>0</v>
      </c>
    </row>
    <row r="1037" s="1" customFormat="1" hidden="1" customHeight="1" spans="1:3">
      <c r="A1037" s="130">
        <v>21406</v>
      </c>
      <c r="B1037" s="133" t="s">
        <v>1588</v>
      </c>
      <c r="C1037" s="12">
        <f>SUM(C1038:C1041)</f>
        <v>0</v>
      </c>
    </row>
    <row r="1038" s="1" customFormat="1" hidden="1" customHeight="1" spans="1:3">
      <c r="A1038" s="130">
        <v>2140601</v>
      </c>
      <c r="B1038" s="130" t="s">
        <v>1589</v>
      </c>
      <c r="C1038" s="12">
        <v>0</v>
      </c>
    </row>
    <row r="1039" s="1" customFormat="1" hidden="1" customHeight="1" spans="1:3">
      <c r="A1039" s="130">
        <v>2140602</v>
      </c>
      <c r="B1039" s="130" t="s">
        <v>1590</v>
      </c>
      <c r="C1039" s="12">
        <v>0</v>
      </c>
    </row>
    <row r="1040" s="1" customFormat="1" hidden="1" customHeight="1" spans="1:3">
      <c r="A1040" s="130">
        <v>2140603</v>
      </c>
      <c r="B1040" s="130" t="s">
        <v>1591</v>
      </c>
      <c r="C1040" s="12">
        <v>0</v>
      </c>
    </row>
    <row r="1041" s="1" customFormat="1" hidden="1" customHeight="1" spans="1:3">
      <c r="A1041" s="130">
        <v>2140699</v>
      </c>
      <c r="B1041" s="130" t="s">
        <v>1592</v>
      </c>
      <c r="C1041" s="12">
        <v>0</v>
      </c>
    </row>
    <row r="1042" s="1" customFormat="1" hidden="1" customHeight="1" spans="1:3">
      <c r="A1042" s="130">
        <v>21499</v>
      </c>
      <c r="B1042" s="133" t="s">
        <v>1593</v>
      </c>
      <c r="C1042" s="12">
        <f>SUM(C1043:C1044)</f>
        <v>0</v>
      </c>
    </row>
    <row r="1043" s="1" customFormat="1" hidden="1" customHeight="1" spans="1:3">
      <c r="A1043" s="130">
        <v>2149901</v>
      </c>
      <c r="B1043" s="130" t="s">
        <v>1594</v>
      </c>
      <c r="C1043" s="12">
        <v>0</v>
      </c>
    </row>
    <row r="1044" s="1" customFormat="1" hidden="1" customHeight="1" spans="1:3">
      <c r="A1044" s="130">
        <v>2149999</v>
      </c>
      <c r="B1044" s="130" t="s">
        <v>1595</v>
      </c>
      <c r="C1044" s="12">
        <v>0</v>
      </c>
    </row>
    <row r="1045" s="1" customFormat="1" customHeight="1" spans="1:3">
      <c r="A1045" s="130">
        <v>215</v>
      </c>
      <c r="B1045" s="133" t="s">
        <v>1596</v>
      </c>
      <c r="C1045" s="12">
        <f>SUM(C1046,C1056,C1072,C1077,C1091,C1098,C1105)</f>
        <v>2795</v>
      </c>
    </row>
    <row r="1046" s="1" customFormat="1" customHeight="1" spans="1:3">
      <c r="A1046" s="130">
        <v>21501</v>
      </c>
      <c r="B1046" s="133" t="s">
        <v>1597</v>
      </c>
      <c r="C1046" s="12">
        <f>SUM(C1047:C1055)</f>
        <v>163</v>
      </c>
    </row>
    <row r="1047" s="1" customFormat="1" hidden="1" customHeight="1" spans="1:3">
      <c r="A1047" s="130">
        <v>2150101</v>
      </c>
      <c r="B1047" s="130" t="s">
        <v>803</v>
      </c>
      <c r="C1047" s="12">
        <v>0</v>
      </c>
    </row>
    <row r="1048" s="1" customFormat="1" hidden="1" customHeight="1" spans="1:3">
      <c r="A1048" s="130">
        <v>2150102</v>
      </c>
      <c r="B1048" s="130" t="s">
        <v>804</v>
      </c>
      <c r="C1048" s="12">
        <v>0</v>
      </c>
    </row>
    <row r="1049" s="1" customFormat="1" customHeight="1" spans="1:3">
      <c r="A1049" s="130">
        <v>2150103</v>
      </c>
      <c r="B1049" s="130" t="s">
        <v>805</v>
      </c>
      <c r="C1049" s="12">
        <v>163</v>
      </c>
    </row>
    <row r="1050" s="1" customFormat="1" hidden="1" customHeight="1" spans="1:3">
      <c r="A1050" s="130">
        <v>2150104</v>
      </c>
      <c r="B1050" s="130" t="s">
        <v>1598</v>
      </c>
      <c r="C1050" s="12">
        <v>0</v>
      </c>
    </row>
    <row r="1051" s="1" customFormat="1" hidden="1" customHeight="1" spans="1:3">
      <c r="A1051" s="130">
        <v>2150105</v>
      </c>
      <c r="B1051" s="130" t="s">
        <v>1599</v>
      </c>
      <c r="C1051" s="12">
        <v>0</v>
      </c>
    </row>
    <row r="1052" s="1" customFormat="1" hidden="1" customHeight="1" spans="1:3">
      <c r="A1052" s="130">
        <v>2150106</v>
      </c>
      <c r="B1052" s="130" t="s">
        <v>1600</v>
      </c>
      <c r="C1052" s="12">
        <v>0</v>
      </c>
    </row>
    <row r="1053" s="1" customFormat="1" hidden="1" customHeight="1" spans="1:3">
      <c r="A1053" s="130">
        <v>2150107</v>
      </c>
      <c r="B1053" s="130" t="s">
        <v>1601</v>
      </c>
      <c r="C1053" s="12">
        <v>0</v>
      </c>
    </row>
    <row r="1054" s="1" customFormat="1" hidden="1" customHeight="1" spans="1:3">
      <c r="A1054" s="130">
        <v>2150108</v>
      </c>
      <c r="B1054" s="130" t="s">
        <v>1602</v>
      </c>
      <c r="C1054" s="12">
        <v>0</v>
      </c>
    </row>
    <row r="1055" s="1" customFormat="1" hidden="1" customHeight="1" spans="1:3">
      <c r="A1055" s="130">
        <v>2150199</v>
      </c>
      <c r="B1055" s="130" t="s">
        <v>1603</v>
      </c>
      <c r="C1055" s="12">
        <v>0</v>
      </c>
    </row>
    <row r="1056" s="1" customFormat="1" hidden="1" customHeight="1" spans="1:3">
      <c r="A1056" s="130">
        <v>21502</v>
      </c>
      <c r="B1056" s="133" t="s">
        <v>1604</v>
      </c>
      <c r="C1056" s="12">
        <f>SUM(C1057:C1071)</f>
        <v>0</v>
      </c>
    </row>
    <row r="1057" s="1" customFormat="1" hidden="1" customHeight="1" spans="1:3">
      <c r="A1057" s="130">
        <v>2150201</v>
      </c>
      <c r="B1057" s="130" t="s">
        <v>803</v>
      </c>
      <c r="C1057" s="12">
        <v>0</v>
      </c>
    </row>
    <row r="1058" s="1" customFormat="1" hidden="1" customHeight="1" spans="1:3">
      <c r="A1058" s="130">
        <v>2150202</v>
      </c>
      <c r="B1058" s="130" t="s">
        <v>804</v>
      </c>
      <c r="C1058" s="12">
        <v>0</v>
      </c>
    </row>
    <row r="1059" s="1" customFormat="1" hidden="1" customHeight="1" spans="1:3">
      <c r="A1059" s="130">
        <v>2150203</v>
      </c>
      <c r="B1059" s="130" t="s">
        <v>805</v>
      </c>
      <c r="C1059" s="12">
        <v>0</v>
      </c>
    </row>
    <row r="1060" s="1" customFormat="1" hidden="1" customHeight="1" spans="1:3">
      <c r="A1060" s="130">
        <v>2150204</v>
      </c>
      <c r="B1060" s="130" t="s">
        <v>1605</v>
      </c>
      <c r="C1060" s="12">
        <v>0</v>
      </c>
    </row>
    <row r="1061" s="1" customFormat="1" hidden="1" customHeight="1" spans="1:3">
      <c r="A1061" s="130">
        <v>2150205</v>
      </c>
      <c r="B1061" s="130" t="s">
        <v>1606</v>
      </c>
      <c r="C1061" s="12">
        <v>0</v>
      </c>
    </row>
    <row r="1062" s="1" customFormat="1" hidden="1" customHeight="1" spans="1:3">
      <c r="A1062" s="130">
        <v>2150206</v>
      </c>
      <c r="B1062" s="130" t="s">
        <v>1607</v>
      </c>
      <c r="C1062" s="12">
        <v>0</v>
      </c>
    </row>
    <row r="1063" s="1" customFormat="1" hidden="1" customHeight="1" spans="1:3">
      <c r="A1063" s="130">
        <v>2150207</v>
      </c>
      <c r="B1063" s="130" t="s">
        <v>1608</v>
      </c>
      <c r="C1063" s="12">
        <v>0</v>
      </c>
    </row>
    <row r="1064" s="1" customFormat="1" hidden="1" customHeight="1" spans="1:3">
      <c r="A1064" s="130">
        <v>2150208</v>
      </c>
      <c r="B1064" s="130" t="s">
        <v>1609</v>
      </c>
      <c r="C1064" s="12">
        <v>0</v>
      </c>
    </row>
    <row r="1065" s="1" customFormat="1" hidden="1" customHeight="1" spans="1:3">
      <c r="A1065" s="130">
        <v>2150209</v>
      </c>
      <c r="B1065" s="130" t="s">
        <v>1610</v>
      </c>
      <c r="C1065" s="12">
        <v>0</v>
      </c>
    </row>
    <row r="1066" s="1" customFormat="1" hidden="1" customHeight="1" spans="1:3">
      <c r="A1066" s="130">
        <v>2150210</v>
      </c>
      <c r="B1066" s="130" t="s">
        <v>1611</v>
      </c>
      <c r="C1066" s="12">
        <v>0</v>
      </c>
    </row>
    <row r="1067" s="1" customFormat="1" hidden="1" customHeight="1" spans="1:3">
      <c r="A1067" s="130">
        <v>2150212</v>
      </c>
      <c r="B1067" s="130" t="s">
        <v>1612</v>
      </c>
      <c r="C1067" s="12">
        <v>0</v>
      </c>
    </row>
    <row r="1068" s="1" customFormat="1" hidden="1" customHeight="1" spans="1:3">
      <c r="A1068" s="130">
        <v>2150213</v>
      </c>
      <c r="B1068" s="130" t="s">
        <v>1613</v>
      </c>
      <c r="C1068" s="12">
        <v>0</v>
      </c>
    </row>
    <row r="1069" s="1" customFormat="1" hidden="1" customHeight="1" spans="1:3">
      <c r="A1069" s="130">
        <v>2150214</v>
      </c>
      <c r="B1069" s="130" t="s">
        <v>1614</v>
      </c>
      <c r="C1069" s="12">
        <v>0</v>
      </c>
    </row>
    <row r="1070" s="1" customFormat="1" hidden="1" customHeight="1" spans="1:3">
      <c r="A1070" s="130">
        <v>2150215</v>
      </c>
      <c r="B1070" s="130" t="s">
        <v>1615</v>
      </c>
      <c r="C1070" s="12">
        <v>0</v>
      </c>
    </row>
    <row r="1071" s="1" customFormat="1" hidden="1" customHeight="1" spans="1:3">
      <c r="A1071" s="130">
        <v>2150299</v>
      </c>
      <c r="B1071" s="130" t="s">
        <v>1616</v>
      </c>
      <c r="C1071" s="12">
        <v>0</v>
      </c>
    </row>
    <row r="1072" s="1" customFormat="1" hidden="1" customHeight="1" spans="1:3">
      <c r="A1072" s="130">
        <v>21503</v>
      </c>
      <c r="B1072" s="133" t="s">
        <v>1617</v>
      </c>
      <c r="C1072" s="12">
        <f>SUM(C1073:C1076)</f>
        <v>0</v>
      </c>
    </row>
    <row r="1073" s="1" customFormat="1" hidden="1" customHeight="1" spans="1:3">
      <c r="A1073" s="130">
        <v>2150301</v>
      </c>
      <c r="B1073" s="130" t="s">
        <v>803</v>
      </c>
      <c r="C1073" s="12">
        <v>0</v>
      </c>
    </row>
    <row r="1074" s="1" customFormat="1" hidden="1" customHeight="1" spans="1:3">
      <c r="A1074" s="130">
        <v>2150302</v>
      </c>
      <c r="B1074" s="130" t="s">
        <v>804</v>
      </c>
      <c r="C1074" s="12">
        <v>0</v>
      </c>
    </row>
    <row r="1075" s="1" customFormat="1" hidden="1" customHeight="1" spans="1:3">
      <c r="A1075" s="130">
        <v>2150303</v>
      </c>
      <c r="B1075" s="130" t="s">
        <v>805</v>
      </c>
      <c r="C1075" s="12">
        <v>0</v>
      </c>
    </row>
    <row r="1076" s="1" customFormat="1" hidden="1" customHeight="1" spans="1:3">
      <c r="A1076" s="130">
        <v>2150399</v>
      </c>
      <c r="B1076" s="130" t="s">
        <v>1618</v>
      </c>
      <c r="C1076" s="12">
        <v>0</v>
      </c>
    </row>
    <row r="1077" s="1" customFormat="1" hidden="1" customHeight="1" spans="1:3">
      <c r="A1077" s="130">
        <v>21505</v>
      </c>
      <c r="B1077" s="133" t="s">
        <v>1619</v>
      </c>
      <c r="C1077" s="12">
        <f>SUM(C1078:C1090)</f>
        <v>0</v>
      </c>
    </row>
    <row r="1078" s="1" customFormat="1" hidden="1" customHeight="1" spans="1:3">
      <c r="A1078" s="130">
        <v>2150501</v>
      </c>
      <c r="B1078" s="130" t="s">
        <v>803</v>
      </c>
      <c r="C1078" s="12">
        <v>0</v>
      </c>
    </row>
    <row r="1079" s="1" customFormat="1" hidden="1" customHeight="1" spans="1:3">
      <c r="A1079" s="130">
        <v>2150502</v>
      </c>
      <c r="B1079" s="130" t="s">
        <v>804</v>
      </c>
      <c r="C1079" s="12">
        <v>0</v>
      </c>
    </row>
    <row r="1080" s="1" customFormat="1" hidden="1" customHeight="1" spans="1:3">
      <c r="A1080" s="130">
        <v>2150503</v>
      </c>
      <c r="B1080" s="130" t="s">
        <v>805</v>
      </c>
      <c r="C1080" s="12">
        <v>0</v>
      </c>
    </row>
    <row r="1081" s="1" customFormat="1" hidden="1" customHeight="1" spans="1:3">
      <c r="A1081" s="130">
        <v>2150505</v>
      </c>
      <c r="B1081" s="130" t="s">
        <v>1620</v>
      </c>
      <c r="C1081" s="12">
        <v>0</v>
      </c>
    </row>
    <row r="1082" s="1" customFormat="1" hidden="1" customHeight="1" spans="1:3">
      <c r="A1082" s="130">
        <v>2150506</v>
      </c>
      <c r="B1082" s="130" t="s">
        <v>1621</v>
      </c>
      <c r="C1082" s="12">
        <v>0</v>
      </c>
    </row>
    <row r="1083" s="1" customFormat="1" hidden="1" customHeight="1" spans="1:3">
      <c r="A1083" s="130">
        <v>2150507</v>
      </c>
      <c r="B1083" s="130" t="s">
        <v>1622</v>
      </c>
      <c r="C1083" s="12">
        <v>0</v>
      </c>
    </row>
    <row r="1084" s="1" customFormat="1" hidden="1" customHeight="1" spans="1:3">
      <c r="A1084" s="130">
        <v>2150508</v>
      </c>
      <c r="B1084" s="130" t="s">
        <v>1623</v>
      </c>
      <c r="C1084" s="12">
        <v>0</v>
      </c>
    </row>
    <row r="1085" s="1" customFormat="1" hidden="1" customHeight="1" spans="1:3">
      <c r="A1085" s="130">
        <v>2150509</v>
      </c>
      <c r="B1085" s="130" t="s">
        <v>1624</v>
      </c>
      <c r="C1085" s="12">
        <v>0</v>
      </c>
    </row>
    <row r="1086" s="1" customFormat="1" hidden="1" customHeight="1" spans="1:3">
      <c r="A1086" s="130">
        <v>2150510</v>
      </c>
      <c r="B1086" s="130" t="s">
        <v>1625</v>
      </c>
      <c r="C1086" s="12">
        <v>0</v>
      </c>
    </row>
    <row r="1087" s="1" customFormat="1" hidden="1" customHeight="1" spans="1:3">
      <c r="A1087" s="130">
        <v>2150511</v>
      </c>
      <c r="B1087" s="130" t="s">
        <v>1626</v>
      </c>
      <c r="C1087" s="12">
        <v>0</v>
      </c>
    </row>
    <row r="1088" s="1" customFormat="1" hidden="1" customHeight="1" spans="1:3">
      <c r="A1088" s="130">
        <v>2150513</v>
      </c>
      <c r="B1088" s="130" t="s">
        <v>1571</v>
      </c>
      <c r="C1088" s="12">
        <v>0</v>
      </c>
    </row>
    <row r="1089" s="1" customFormat="1" hidden="1" customHeight="1" spans="1:3">
      <c r="A1089" s="130">
        <v>2150515</v>
      </c>
      <c r="B1089" s="130" t="s">
        <v>1627</v>
      </c>
      <c r="C1089" s="12">
        <v>0</v>
      </c>
    </row>
    <row r="1090" s="1" customFormat="1" hidden="1" customHeight="1" spans="1:3">
      <c r="A1090" s="130">
        <v>2150599</v>
      </c>
      <c r="B1090" s="130" t="s">
        <v>1628</v>
      </c>
      <c r="C1090" s="12">
        <v>0</v>
      </c>
    </row>
    <row r="1091" s="1" customFormat="1" customHeight="1" spans="1:3">
      <c r="A1091" s="130">
        <v>21507</v>
      </c>
      <c r="B1091" s="133" t="s">
        <v>1629</v>
      </c>
      <c r="C1091" s="12">
        <f>SUM(C1092:C1097)</f>
        <v>2632</v>
      </c>
    </row>
    <row r="1092" s="1" customFormat="1" hidden="1" customHeight="1" spans="1:3">
      <c r="A1092" s="130">
        <v>2150701</v>
      </c>
      <c r="B1092" s="130" t="s">
        <v>803</v>
      </c>
      <c r="C1092" s="12">
        <v>0</v>
      </c>
    </row>
    <row r="1093" s="1" customFormat="1" hidden="1" customHeight="1" spans="1:3">
      <c r="A1093" s="130">
        <v>2150702</v>
      </c>
      <c r="B1093" s="130" t="s">
        <v>804</v>
      </c>
      <c r="C1093" s="12">
        <v>0</v>
      </c>
    </row>
    <row r="1094" s="1" customFormat="1" customHeight="1" spans="1:3">
      <c r="A1094" s="130">
        <v>2150703</v>
      </c>
      <c r="B1094" s="130" t="s">
        <v>805</v>
      </c>
      <c r="C1094" s="12">
        <v>2632</v>
      </c>
    </row>
    <row r="1095" s="1" customFormat="1" hidden="1" customHeight="1" spans="1:3">
      <c r="A1095" s="130">
        <v>2150704</v>
      </c>
      <c r="B1095" s="130" t="s">
        <v>1630</v>
      </c>
      <c r="C1095" s="12">
        <v>0</v>
      </c>
    </row>
    <row r="1096" s="1" customFormat="1" hidden="1" customHeight="1" spans="1:3">
      <c r="A1096" s="130">
        <v>2150705</v>
      </c>
      <c r="B1096" s="130" t="s">
        <v>1631</v>
      </c>
      <c r="C1096" s="12">
        <v>0</v>
      </c>
    </row>
    <row r="1097" s="1" customFormat="1" hidden="1" customHeight="1" spans="1:3">
      <c r="A1097" s="130">
        <v>2150799</v>
      </c>
      <c r="B1097" s="130" t="s">
        <v>1632</v>
      </c>
      <c r="C1097" s="12">
        <v>0</v>
      </c>
    </row>
    <row r="1098" s="1" customFormat="1" hidden="1" customHeight="1" spans="1:3">
      <c r="A1098" s="130">
        <v>21508</v>
      </c>
      <c r="B1098" s="133" t="s">
        <v>1633</v>
      </c>
      <c r="C1098" s="12">
        <f>SUM(C1099:C1104)</f>
        <v>0</v>
      </c>
    </row>
    <row r="1099" s="1" customFormat="1" hidden="1" customHeight="1" spans="1:3">
      <c r="A1099" s="130">
        <v>2150801</v>
      </c>
      <c r="B1099" s="130" t="s">
        <v>803</v>
      </c>
      <c r="C1099" s="12">
        <v>0</v>
      </c>
    </row>
    <row r="1100" s="1" customFormat="1" hidden="1" customHeight="1" spans="1:3">
      <c r="A1100" s="130">
        <v>2150802</v>
      </c>
      <c r="B1100" s="130" t="s">
        <v>804</v>
      </c>
      <c r="C1100" s="12">
        <v>0</v>
      </c>
    </row>
    <row r="1101" s="1" customFormat="1" hidden="1" customHeight="1" spans="1:3">
      <c r="A1101" s="130">
        <v>2150803</v>
      </c>
      <c r="B1101" s="130" t="s">
        <v>805</v>
      </c>
      <c r="C1101" s="12">
        <v>0</v>
      </c>
    </row>
    <row r="1102" s="1" customFormat="1" hidden="1" customHeight="1" spans="1:3">
      <c r="A1102" s="130">
        <v>2150804</v>
      </c>
      <c r="B1102" s="130" t="s">
        <v>1634</v>
      </c>
      <c r="C1102" s="12">
        <v>0</v>
      </c>
    </row>
    <row r="1103" s="1" customFormat="1" hidden="1" customHeight="1" spans="1:3">
      <c r="A1103" s="130">
        <v>2150805</v>
      </c>
      <c r="B1103" s="130" t="s">
        <v>1635</v>
      </c>
      <c r="C1103" s="12">
        <v>0</v>
      </c>
    </row>
    <row r="1104" s="1" customFormat="1" hidden="1" customHeight="1" spans="1:3">
      <c r="A1104" s="130">
        <v>2150899</v>
      </c>
      <c r="B1104" s="130" t="s">
        <v>1636</v>
      </c>
      <c r="C1104" s="12">
        <v>0</v>
      </c>
    </row>
    <row r="1105" s="1" customFormat="1" hidden="1" customHeight="1" spans="1:3">
      <c r="A1105" s="130">
        <v>21599</v>
      </c>
      <c r="B1105" s="133" t="s">
        <v>1637</v>
      </c>
      <c r="C1105" s="12">
        <f>SUM(C1106:C1110)</f>
        <v>0</v>
      </c>
    </row>
    <row r="1106" s="1" customFormat="1" hidden="1" customHeight="1" spans="1:3">
      <c r="A1106" s="130">
        <v>2159901</v>
      </c>
      <c r="B1106" s="130" t="s">
        <v>1638</v>
      </c>
      <c r="C1106" s="12">
        <v>0</v>
      </c>
    </row>
    <row r="1107" s="1" customFormat="1" hidden="1" customHeight="1" spans="1:3">
      <c r="A1107" s="130">
        <v>2159904</v>
      </c>
      <c r="B1107" s="130" t="s">
        <v>1639</v>
      </c>
      <c r="C1107" s="12">
        <v>0</v>
      </c>
    </row>
    <row r="1108" s="1" customFormat="1" hidden="1" customHeight="1" spans="1:3">
      <c r="A1108" s="130">
        <v>2159905</v>
      </c>
      <c r="B1108" s="130" t="s">
        <v>1640</v>
      </c>
      <c r="C1108" s="12">
        <v>0</v>
      </c>
    </row>
    <row r="1109" s="1" customFormat="1" hidden="1" customHeight="1" spans="1:3">
      <c r="A1109" s="130">
        <v>2159906</v>
      </c>
      <c r="B1109" s="130" t="s">
        <v>1641</v>
      </c>
      <c r="C1109" s="12">
        <v>0</v>
      </c>
    </row>
    <row r="1110" s="1" customFormat="1" hidden="1" customHeight="1" spans="1:3">
      <c r="A1110" s="130">
        <v>2159999</v>
      </c>
      <c r="B1110" s="130" t="s">
        <v>1642</v>
      </c>
      <c r="C1110" s="12">
        <v>0</v>
      </c>
    </row>
    <row r="1111" s="1" customFormat="1" customHeight="1" spans="1:3">
      <c r="A1111" s="130">
        <v>216</v>
      </c>
      <c r="B1111" s="133" t="s">
        <v>1643</v>
      </c>
      <c r="C1111" s="12">
        <f>SUM(C1112,C1122,C1128)</f>
        <v>374</v>
      </c>
    </row>
    <row r="1112" s="1" customFormat="1" customHeight="1" spans="1:3">
      <c r="A1112" s="130">
        <v>21602</v>
      </c>
      <c r="B1112" s="133" t="s">
        <v>1644</v>
      </c>
      <c r="C1112" s="12">
        <f>SUM(C1113:C1121)</f>
        <v>374</v>
      </c>
    </row>
    <row r="1113" s="1" customFormat="1" customHeight="1" spans="1:3">
      <c r="A1113" s="130">
        <v>2160201</v>
      </c>
      <c r="B1113" s="130" t="s">
        <v>803</v>
      </c>
      <c r="C1113" s="12">
        <v>133</v>
      </c>
    </row>
    <row r="1114" s="1" customFormat="1" hidden="1" customHeight="1" spans="1:3">
      <c r="A1114" s="130">
        <v>2160202</v>
      </c>
      <c r="B1114" s="130" t="s">
        <v>804</v>
      </c>
      <c r="C1114" s="12">
        <v>0</v>
      </c>
    </row>
    <row r="1115" s="1" customFormat="1" hidden="1" customHeight="1" spans="1:3">
      <c r="A1115" s="130">
        <v>2160203</v>
      </c>
      <c r="B1115" s="130" t="s">
        <v>805</v>
      </c>
      <c r="C1115" s="12">
        <v>0</v>
      </c>
    </row>
    <row r="1116" s="1" customFormat="1" hidden="1" customHeight="1" spans="1:3">
      <c r="A1116" s="130">
        <v>2160216</v>
      </c>
      <c r="B1116" s="130" t="s">
        <v>1645</v>
      </c>
      <c r="C1116" s="12">
        <v>0</v>
      </c>
    </row>
    <row r="1117" s="1" customFormat="1" hidden="1" customHeight="1" spans="1:3">
      <c r="A1117" s="130">
        <v>2160217</v>
      </c>
      <c r="B1117" s="130" t="s">
        <v>1646</v>
      </c>
      <c r="C1117" s="12">
        <v>0</v>
      </c>
    </row>
    <row r="1118" s="1" customFormat="1" hidden="1" customHeight="1" spans="1:3">
      <c r="A1118" s="130">
        <v>2160218</v>
      </c>
      <c r="B1118" s="130" t="s">
        <v>1647</v>
      </c>
      <c r="C1118" s="12">
        <v>0</v>
      </c>
    </row>
    <row r="1119" s="1" customFormat="1" hidden="1" customHeight="1" spans="1:3">
      <c r="A1119" s="130">
        <v>2160219</v>
      </c>
      <c r="B1119" s="130" t="s">
        <v>1648</v>
      </c>
      <c r="C1119" s="12">
        <v>0</v>
      </c>
    </row>
    <row r="1120" s="1" customFormat="1" hidden="1" customHeight="1" spans="1:3">
      <c r="A1120" s="130">
        <v>2160250</v>
      </c>
      <c r="B1120" s="130" t="s">
        <v>812</v>
      </c>
      <c r="C1120" s="12">
        <v>0</v>
      </c>
    </row>
    <row r="1121" s="1" customFormat="1" customHeight="1" spans="1:3">
      <c r="A1121" s="130">
        <v>2160299</v>
      </c>
      <c r="B1121" s="130" t="s">
        <v>1649</v>
      </c>
      <c r="C1121" s="12">
        <v>241</v>
      </c>
    </row>
    <row r="1122" s="1" customFormat="1" hidden="1" customHeight="1" spans="1:3">
      <c r="A1122" s="130">
        <v>21606</v>
      </c>
      <c r="B1122" s="133" t="s">
        <v>1650</v>
      </c>
      <c r="C1122" s="12">
        <f>SUM(C1123:C1127)</f>
        <v>0</v>
      </c>
    </row>
    <row r="1123" s="1" customFormat="1" hidden="1" customHeight="1" spans="1:3">
      <c r="A1123" s="130">
        <v>2160601</v>
      </c>
      <c r="B1123" s="130" t="s">
        <v>803</v>
      </c>
      <c r="C1123" s="12">
        <v>0</v>
      </c>
    </row>
    <row r="1124" s="1" customFormat="1" hidden="1" customHeight="1" spans="1:3">
      <c r="A1124" s="130">
        <v>2160602</v>
      </c>
      <c r="B1124" s="130" t="s">
        <v>804</v>
      </c>
      <c r="C1124" s="12">
        <v>0</v>
      </c>
    </row>
    <row r="1125" s="1" customFormat="1" hidden="1" customHeight="1" spans="1:3">
      <c r="A1125" s="130">
        <v>2160603</v>
      </c>
      <c r="B1125" s="130" t="s">
        <v>805</v>
      </c>
      <c r="C1125" s="12">
        <v>0</v>
      </c>
    </row>
    <row r="1126" s="1" customFormat="1" hidden="1" customHeight="1" spans="1:3">
      <c r="A1126" s="130">
        <v>2160607</v>
      </c>
      <c r="B1126" s="130" t="s">
        <v>1651</v>
      </c>
      <c r="C1126" s="12">
        <v>0</v>
      </c>
    </row>
    <row r="1127" s="1" customFormat="1" hidden="1" customHeight="1" spans="1:3">
      <c r="A1127" s="130">
        <v>2160699</v>
      </c>
      <c r="B1127" s="130" t="s">
        <v>1652</v>
      </c>
      <c r="C1127" s="12">
        <v>0</v>
      </c>
    </row>
    <row r="1128" s="1" customFormat="1" hidden="1" customHeight="1" spans="1:3">
      <c r="A1128" s="130">
        <v>21699</v>
      </c>
      <c r="B1128" s="133" t="s">
        <v>1653</v>
      </c>
      <c r="C1128" s="12">
        <f>SUM(C1129:C1130)</f>
        <v>0</v>
      </c>
    </row>
    <row r="1129" s="1" customFormat="1" hidden="1" customHeight="1" spans="1:3">
      <c r="A1129" s="130">
        <v>2169901</v>
      </c>
      <c r="B1129" s="130" t="s">
        <v>1654</v>
      </c>
      <c r="C1129" s="12">
        <v>0</v>
      </c>
    </row>
    <row r="1130" s="1" customFormat="1" hidden="1" customHeight="1" spans="1:3">
      <c r="A1130" s="130">
        <v>2169999</v>
      </c>
      <c r="B1130" s="130" t="s">
        <v>1655</v>
      </c>
      <c r="C1130" s="12">
        <v>0</v>
      </c>
    </row>
    <row r="1131" s="1" customFormat="1" customHeight="1" spans="1:3">
      <c r="A1131" s="130">
        <v>217</v>
      </c>
      <c r="B1131" s="133" t="s">
        <v>1656</v>
      </c>
      <c r="C1131" s="12">
        <f>SUM(C1132,C1139,C1149,C1155,C1158)</f>
        <v>15</v>
      </c>
    </row>
    <row r="1132" s="1" customFormat="1" customHeight="1" spans="1:3">
      <c r="A1132" s="130">
        <v>21701</v>
      </c>
      <c r="B1132" s="133" t="s">
        <v>1657</v>
      </c>
      <c r="C1132" s="12">
        <f>SUM(C1133:C1138)</f>
        <v>15</v>
      </c>
    </row>
    <row r="1133" s="1" customFormat="1" hidden="1" customHeight="1" spans="1:3">
      <c r="A1133" s="130">
        <v>2170101</v>
      </c>
      <c r="B1133" s="130" t="s">
        <v>803</v>
      </c>
      <c r="C1133" s="12">
        <v>0</v>
      </c>
    </row>
    <row r="1134" s="1" customFormat="1" hidden="1" customHeight="1" spans="1:3">
      <c r="A1134" s="130">
        <v>2170102</v>
      </c>
      <c r="B1134" s="130" t="s">
        <v>804</v>
      </c>
      <c r="C1134" s="12">
        <v>0</v>
      </c>
    </row>
    <row r="1135" s="1" customFormat="1" hidden="1" customHeight="1" spans="1:3">
      <c r="A1135" s="130">
        <v>2170103</v>
      </c>
      <c r="B1135" s="130" t="s">
        <v>805</v>
      </c>
      <c r="C1135" s="12">
        <v>0</v>
      </c>
    </row>
    <row r="1136" s="1" customFormat="1" hidden="1" customHeight="1" spans="1:3">
      <c r="A1136" s="130">
        <v>2170104</v>
      </c>
      <c r="B1136" s="130" t="s">
        <v>1658</v>
      </c>
      <c r="C1136" s="12">
        <v>0</v>
      </c>
    </row>
    <row r="1137" s="1" customFormat="1" hidden="1" customHeight="1" spans="1:3">
      <c r="A1137" s="130">
        <v>2170150</v>
      </c>
      <c r="B1137" s="130" t="s">
        <v>812</v>
      </c>
      <c r="C1137" s="12">
        <v>0</v>
      </c>
    </row>
    <row r="1138" s="1" customFormat="1" customHeight="1" spans="1:3">
      <c r="A1138" s="130">
        <v>2170199</v>
      </c>
      <c r="B1138" s="130" t="s">
        <v>1659</v>
      </c>
      <c r="C1138" s="12">
        <v>15</v>
      </c>
    </row>
    <row r="1139" s="1" customFormat="1" hidden="1" customHeight="1" spans="1:3">
      <c r="A1139" s="130">
        <v>21702</v>
      </c>
      <c r="B1139" s="133" t="s">
        <v>1660</v>
      </c>
      <c r="C1139" s="12">
        <f>SUM(C1140:C1148)</f>
        <v>0</v>
      </c>
    </row>
    <row r="1140" s="1" customFormat="1" hidden="1" customHeight="1" spans="1:3">
      <c r="A1140" s="130">
        <v>2170201</v>
      </c>
      <c r="B1140" s="130" t="s">
        <v>1661</v>
      </c>
      <c r="C1140" s="12">
        <v>0</v>
      </c>
    </row>
    <row r="1141" s="1" customFormat="1" hidden="1" customHeight="1" spans="1:3">
      <c r="A1141" s="130">
        <v>2170202</v>
      </c>
      <c r="B1141" s="130" t="s">
        <v>1662</v>
      </c>
      <c r="C1141" s="12">
        <v>0</v>
      </c>
    </row>
    <row r="1142" s="1" customFormat="1" hidden="1" customHeight="1" spans="1:3">
      <c r="A1142" s="130">
        <v>2170203</v>
      </c>
      <c r="B1142" s="130" t="s">
        <v>1663</v>
      </c>
      <c r="C1142" s="12">
        <v>0</v>
      </c>
    </row>
    <row r="1143" s="1" customFormat="1" hidden="1" customHeight="1" spans="1:3">
      <c r="A1143" s="130">
        <v>2170204</v>
      </c>
      <c r="B1143" s="130" t="s">
        <v>1664</v>
      </c>
      <c r="C1143" s="12">
        <v>0</v>
      </c>
    </row>
    <row r="1144" s="1" customFormat="1" hidden="1" customHeight="1" spans="1:3">
      <c r="A1144" s="130">
        <v>2170205</v>
      </c>
      <c r="B1144" s="130" t="s">
        <v>1665</v>
      </c>
      <c r="C1144" s="12">
        <v>0</v>
      </c>
    </row>
    <row r="1145" s="1" customFormat="1" hidden="1" customHeight="1" spans="1:3">
      <c r="A1145" s="130">
        <v>2170206</v>
      </c>
      <c r="B1145" s="130" t="s">
        <v>1666</v>
      </c>
      <c r="C1145" s="12">
        <v>0</v>
      </c>
    </row>
    <row r="1146" s="1" customFormat="1" hidden="1" customHeight="1" spans="1:3">
      <c r="A1146" s="130">
        <v>2170207</v>
      </c>
      <c r="B1146" s="130" t="s">
        <v>1667</v>
      </c>
      <c r="C1146" s="12">
        <v>0</v>
      </c>
    </row>
    <row r="1147" s="1" customFormat="1" hidden="1" customHeight="1" spans="1:3">
      <c r="A1147" s="130">
        <v>2170208</v>
      </c>
      <c r="B1147" s="130" t="s">
        <v>1668</v>
      </c>
      <c r="C1147" s="12">
        <v>0</v>
      </c>
    </row>
    <row r="1148" s="1" customFormat="1" hidden="1" customHeight="1" spans="1:3">
      <c r="A1148" s="130">
        <v>2170299</v>
      </c>
      <c r="B1148" s="130" t="s">
        <v>1669</v>
      </c>
      <c r="C1148" s="12">
        <v>0</v>
      </c>
    </row>
    <row r="1149" s="1" customFormat="1" hidden="1" customHeight="1" spans="1:3">
      <c r="A1149" s="130">
        <v>21703</v>
      </c>
      <c r="B1149" s="133" t="s">
        <v>1670</v>
      </c>
      <c r="C1149" s="12">
        <f>SUM(C1150:C1154)</f>
        <v>0</v>
      </c>
    </row>
    <row r="1150" s="1" customFormat="1" hidden="1" customHeight="1" spans="1:3">
      <c r="A1150" s="130">
        <v>2170301</v>
      </c>
      <c r="B1150" s="130" t="s">
        <v>1671</v>
      </c>
      <c r="C1150" s="12">
        <v>0</v>
      </c>
    </row>
    <row r="1151" s="1" customFormat="1" hidden="1" customHeight="1" spans="1:3">
      <c r="A1151" s="130">
        <v>2170302</v>
      </c>
      <c r="B1151" s="130" t="s">
        <v>1672</v>
      </c>
      <c r="C1151" s="12">
        <v>0</v>
      </c>
    </row>
    <row r="1152" s="1" customFormat="1" hidden="1" customHeight="1" spans="1:3">
      <c r="A1152" s="130">
        <v>2170303</v>
      </c>
      <c r="B1152" s="130" t="s">
        <v>1673</v>
      </c>
      <c r="C1152" s="12">
        <v>0</v>
      </c>
    </row>
    <row r="1153" s="1" customFormat="1" hidden="1" customHeight="1" spans="1:3">
      <c r="A1153" s="130">
        <v>2170304</v>
      </c>
      <c r="B1153" s="130" t="s">
        <v>1674</v>
      </c>
      <c r="C1153" s="12">
        <v>0</v>
      </c>
    </row>
    <row r="1154" s="1" customFormat="1" hidden="1" customHeight="1" spans="1:3">
      <c r="A1154" s="130">
        <v>2170399</v>
      </c>
      <c r="B1154" s="130" t="s">
        <v>1675</v>
      </c>
      <c r="C1154" s="12">
        <v>0</v>
      </c>
    </row>
    <row r="1155" s="1" customFormat="1" hidden="1" customHeight="1" spans="1:3">
      <c r="A1155" s="130">
        <v>21704</v>
      </c>
      <c r="B1155" s="133" t="s">
        <v>1676</v>
      </c>
      <c r="C1155" s="12">
        <f>SUM(C1156:C1157)</f>
        <v>0</v>
      </c>
    </row>
    <row r="1156" s="1" customFormat="1" hidden="1" customHeight="1" spans="1:3">
      <c r="A1156" s="130">
        <v>2170401</v>
      </c>
      <c r="B1156" s="130" t="s">
        <v>1677</v>
      </c>
      <c r="C1156" s="12">
        <v>0</v>
      </c>
    </row>
    <row r="1157" s="1" customFormat="1" hidden="1" customHeight="1" spans="1:3">
      <c r="A1157" s="130">
        <v>2170499</v>
      </c>
      <c r="B1157" s="130" t="s">
        <v>1678</v>
      </c>
      <c r="C1157" s="12">
        <v>0</v>
      </c>
    </row>
    <row r="1158" s="1" customFormat="1" hidden="1" customHeight="1" spans="1:3">
      <c r="A1158" s="130">
        <v>21799</v>
      </c>
      <c r="B1158" s="133" t="s">
        <v>1679</v>
      </c>
      <c r="C1158" s="12">
        <f>C1159</f>
        <v>0</v>
      </c>
    </row>
    <row r="1159" s="1" customFormat="1" hidden="1" customHeight="1" spans="1:3">
      <c r="A1159" s="130">
        <v>2179901</v>
      </c>
      <c r="B1159" s="130" t="s">
        <v>1680</v>
      </c>
      <c r="C1159" s="12">
        <v>0</v>
      </c>
    </row>
    <row r="1160" s="1" customFormat="1" hidden="1" customHeight="1" spans="1:3">
      <c r="A1160" s="130">
        <v>219</v>
      </c>
      <c r="B1160" s="133" t="s">
        <v>1681</v>
      </c>
      <c r="C1160" s="12">
        <f>SUM(C1161:C1169)</f>
        <v>0</v>
      </c>
    </row>
    <row r="1161" s="1" customFormat="1" hidden="1" customHeight="1" spans="1:3">
      <c r="A1161" s="130">
        <v>21901</v>
      </c>
      <c r="B1161" s="133" t="s">
        <v>1682</v>
      </c>
      <c r="C1161" s="12">
        <v>0</v>
      </c>
    </row>
    <row r="1162" s="1" customFormat="1" hidden="1" customHeight="1" spans="1:3">
      <c r="A1162" s="130">
        <v>21902</v>
      </c>
      <c r="B1162" s="133" t="s">
        <v>1683</v>
      </c>
      <c r="C1162" s="12">
        <v>0</v>
      </c>
    </row>
    <row r="1163" s="1" customFormat="1" hidden="1" customHeight="1" spans="1:3">
      <c r="A1163" s="130">
        <v>21903</v>
      </c>
      <c r="B1163" s="133" t="s">
        <v>1684</v>
      </c>
      <c r="C1163" s="12">
        <v>0</v>
      </c>
    </row>
    <row r="1164" s="1" customFormat="1" hidden="1" customHeight="1" spans="1:3">
      <c r="A1164" s="130">
        <v>21904</v>
      </c>
      <c r="B1164" s="133" t="s">
        <v>1685</v>
      </c>
      <c r="C1164" s="12">
        <v>0</v>
      </c>
    </row>
    <row r="1165" s="1" customFormat="1" hidden="1" customHeight="1" spans="1:3">
      <c r="A1165" s="130">
        <v>21905</v>
      </c>
      <c r="B1165" s="133" t="s">
        <v>1686</v>
      </c>
      <c r="C1165" s="12">
        <v>0</v>
      </c>
    </row>
    <row r="1166" s="1" customFormat="1" hidden="1" customHeight="1" spans="1:3">
      <c r="A1166" s="130">
        <v>21906</v>
      </c>
      <c r="B1166" s="133" t="s">
        <v>1439</v>
      </c>
      <c r="C1166" s="12">
        <v>0</v>
      </c>
    </row>
    <row r="1167" s="1" customFormat="1" hidden="1" customHeight="1" spans="1:3">
      <c r="A1167" s="130">
        <v>21907</v>
      </c>
      <c r="B1167" s="133" t="s">
        <v>1687</v>
      </c>
      <c r="C1167" s="12">
        <v>0</v>
      </c>
    </row>
    <row r="1168" s="1" customFormat="1" hidden="1" customHeight="1" spans="1:3">
      <c r="A1168" s="130">
        <v>21908</v>
      </c>
      <c r="B1168" s="133" t="s">
        <v>1688</v>
      </c>
      <c r="C1168" s="12">
        <v>0</v>
      </c>
    </row>
    <row r="1169" s="1" customFormat="1" hidden="1" customHeight="1" spans="1:3">
      <c r="A1169" s="130">
        <v>21999</v>
      </c>
      <c r="B1169" s="133" t="s">
        <v>1689</v>
      </c>
      <c r="C1169" s="12">
        <v>0</v>
      </c>
    </row>
    <row r="1170" s="1" customFormat="1" customHeight="1" spans="1:3">
      <c r="A1170" s="130">
        <v>220</v>
      </c>
      <c r="B1170" s="133" t="s">
        <v>1690</v>
      </c>
      <c r="C1170" s="12">
        <f>SUM(C1171,C1190,C1209,C1218,C1233)</f>
        <v>4065</v>
      </c>
    </row>
    <row r="1171" s="1" customFormat="1" customHeight="1" spans="1:3">
      <c r="A1171" s="130">
        <v>22001</v>
      </c>
      <c r="B1171" s="133" t="s">
        <v>1691</v>
      </c>
      <c r="C1171" s="12">
        <f>SUM(C1172:C1189)</f>
        <v>3985</v>
      </c>
    </row>
    <row r="1172" s="1" customFormat="1" customHeight="1" spans="1:3">
      <c r="A1172" s="130">
        <v>2200101</v>
      </c>
      <c r="B1172" s="130" t="s">
        <v>803</v>
      </c>
      <c r="C1172" s="12">
        <v>458</v>
      </c>
    </row>
    <row r="1173" s="1" customFormat="1" hidden="1" customHeight="1" spans="1:3">
      <c r="A1173" s="130">
        <v>2200102</v>
      </c>
      <c r="B1173" s="130" t="s">
        <v>804</v>
      </c>
      <c r="C1173" s="12">
        <v>0</v>
      </c>
    </row>
    <row r="1174" s="1" customFormat="1" hidden="1" customHeight="1" spans="1:3">
      <c r="A1174" s="130">
        <v>2200103</v>
      </c>
      <c r="B1174" s="130" t="s">
        <v>805</v>
      </c>
      <c r="C1174" s="12">
        <v>0</v>
      </c>
    </row>
    <row r="1175" s="1" customFormat="1" hidden="1" customHeight="1" spans="1:3">
      <c r="A1175" s="130">
        <v>2200104</v>
      </c>
      <c r="B1175" s="130" t="s">
        <v>1692</v>
      </c>
      <c r="C1175" s="12">
        <v>0</v>
      </c>
    </row>
    <row r="1176" s="1" customFormat="1" customHeight="1" spans="1:3">
      <c r="A1176" s="130">
        <v>2200105</v>
      </c>
      <c r="B1176" s="130" t="s">
        <v>1693</v>
      </c>
      <c r="C1176" s="12">
        <v>200</v>
      </c>
    </row>
    <row r="1177" s="1" customFormat="1" hidden="1" customHeight="1" spans="1:3">
      <c r="A1177" s="130">
        <v>2200106</v>
      </c>
      <c r="B1177" s="130" t="s">
        <v>1694</v>
      </c>
      <c r="C1177" s="12">
        <v>0</v>
      </c>
    </row>
    <row r="1178" s="1" customFormat="1" hidden="1" customHeight="1" spans="1:3">
      <c r="A1178" s="130">
        <v>2200107</v>
      </c>
      <c r="B1178" s="130" t="s">
        <v>1695</v>
      </c>
      <c r="C1178" s="12">
        <v>0</v>
      </c>
    </row>
    <row r="1179" s="1" customFormat="1" customHeight="1" spans="1:3">
      <c r="A1179" s="130">
        <v>2200108</v>
      </c>
      <c r="B1179" s="130" t="s">
        <v>1696</v>
      </c>
      <c r="C1179" s="12">
        <v>260</v>
      </c>
    </row>
    <row r="1180" s="1" customFormat="1" hidden="1" customHeight="1" spans="1:3">
      <c r="A1180" s="130">
        <v>2200109</v>
      </c>
      <c r="B1180" s="130" t="s">
        <v>1697</v>
      </c>
      <c r="C1180" s="12">
        <v>0</v>
      </c>
    </row>
    <row r="1181" s="1" customFormat="1" customHeight="1" spans="1:3">
      <c r="A1181" s="130">
        <v>2200110</v>
      </c>
      <c r="B1181" s="130" t="s">
        <v>1698</v>
      </c>
      <c r="C1181" s="12">
        <v>1856</v>
      </c>
    </row>
    <row r="1182" s="1" customFormat="1" hidden="1" customHeight="1" spans="1:3">
      <c r="A1182" s="130">
        <v>2200112</v>
      </c>
      <c r="B1182" s="130" t="s">
        <v>1699</v>
      </c>
      <c r="C1182" s="12">
        <v>0</v>
      </c>
    </row>
    <row r="1183" s="1" customFormat="1" hidden="1" customHeight="1" spans="1:3">
      <c r="A1183" s="130">
        <v>2200113</v>
      </c>
      <c r="B1183" s="130" t="s">
        <v>1700</v>
      </c>
      <c r="C1183" s="12">
        <v>0</v>
      </c>
    </row>
    <row r="1184" s="1" customFormat="1" hidden="1" customHeight="1" spans="1:3">
      <c r="A1184" s="130">
        <v>2200114</v>
      </c>
      <c r="B1184" s="130" t="s">
        <v>1701</v>
      </c>
      <c r="C1184" s="12">
        <v>0</v>
      </c>
    </row>
    <row r="1185" s="1" customFormat="1" hidden="1" customHeight="1" spans="1:3">
      <c r="A1185" s="130">
        <v>2200115</v>
      </c>
      <c r="B1185" s="130" t="s">
        <v>1702</v>
      </c>
      <c r="C1185" s="12">
        <v>0</v>
      </c>
    </row>
    <row r="1186" s="1" customFormat="1" hidden="1" customHeight="1" spans="1:3">
      <c r="A1186" s="130">
        <v>2200116</v>
      </c>
      <c r="B1186" s="130" t="s">
        <v>1703</v>
      </c>
      <c r="C1186" s="12">
        <v>0</v>
      </c>
    </row>
    <row r="1187" s="1" customFormat="1" hidden="1" customHeight="1" spans="1:3">
      <c r="A1187" s="130">
        <v>2200119</v>
      </c>
      <c r="B1187" s="130" t="s">
        <v>1704</v>
      </c>
      <c r="C1187" s="12">
        <v>0</v>
      </c>
    </row>
    <row r="1188" s="1" customFormat="1" customHeight="1" spans="1:3">
      <c r="A1188" s="130">
        <v>2200150</v>
      </c>
      <c r="B1188" s="130" t="s">
        <v>812</v>
      </c>
      <c r="C1188" s="12">
        <v>1084</v>
      </c>
    </row>
    <row r="1189" s="1" customFormat="1" customHeight="1" spans="1:3">
      <c r="A1189" s="130">
        <v>2200199</v>
      </c>
      <c r="B1189" s="130" t="s">
        <v>1705</v>
      </c>
      <c r="C1189" s="12">
        <v>127</v>
      </c>
    </row>
    <row r="1190" s="1" customFormat="1" hidden="1" customHeight="1" spans="1:3">
      <c r="A1190" s="130">
        <v>22002</v>
      </c>
      <c r="B1190" s="133" t="s">
        <v>1706</v>
      </c>
      <c r="C1190" s="12">
        <f>SUM(C1191:C1208)</f>
        <v>0</v>
      </c>
    </row>
    <row r="1191" s="1" customFormat="1" hidden="1" customHeight="1" spans="1:3">
      <c r="A1191" s="130">
        <v>2200201</v>
      </c>
      <c r="B1191" s="130" t="s">
        <v>803</v>
      </c>
      <c r="C1191" s="12">
        <v>0</v>
      </c>
    </row>
    <row r="1192" s="1" customFormat="1" hidden="1" customHeight="1" spans="1:3">
      <c r="A1192" s="130">
        <v>2200202</v>
      </c>
      <c r="B1192" s="130" t="s">
        <v>804</v>
      </c>
      <c r="C1192" s="12">
        <v>0</v>
      </c>
    </row>
    <row r="1193" s="1" customFormat="1" hidden="1" customHeight="1" spans="1:3">
      <c r="A1193" s="130">
        <v>2200203</v>
      </c>
      <c r="B1193" s="130" t="s">
        <v>805</v>
      </c>
      <c r="C1193" s="12">
        <v>0</v>
      </c>
    </row>
    <row r="1194" s="1" customFormat="1" hidden="1" customHeight="1" spans="1:3">
      <c r="A1194" s="130">
        <v>2200204</v>
      </c>
      <c r="B1194" s="130" t="s">
        <v>1707</v>
      </c>
      <c r="C1194" s="12">
        <v>0</v>
      </c>
    </row>
    <row r="1195" s="1" customFormat="1" hidden="1" customHeight="1" spans="1:3">
      <c r="A1195" s="130">
        <v>2200205</v>
      </c>
      <c r="B1195" s="130" t="s">
        <v>1708</v>
      </c>
      <c r="C1195" s="12">
        <v>0</v>
      </c>
    </row>
    <row r="1196" s="1" customFormat="1" hidden="1" customHeight="1" spans="1:3">
      <c r="A1196" s="130">
        <v>2200206</v>
      </c>
      <c r="B1196" s="130" t="s">
        <v>1709</v>
      </c>
      <c r="C1196" s="12">
        <v>0</v>
      </c>
    </row>
    <row r="1197" s="1" customFormat="1" hidden="1" customHeight="1" spans="1:3">
      <c r="A1197" s="130">
        <v>2200207</v>
      </c>
      <c r="B1197" s="130" t="s">
        <v>1710</v>
      </c>
      <c r="C1197" s="12">
        <v>0</v>
      </c>
    </row>
    <row r="1198" s="1" customFormat="1" hidden="1" customHeight="1" spans="1:3">
      <c r="A1198" s="130">
        <v>2200208</v>
      </c>
      <c r="B1198" s="130" t="s">
        <v>1711</v>
      </c>
      <c r="C1198" s="12">
        <v>0</v>
      </c>
    </row>
    <row r="1199" s="1" customFormat="1" hidden="1" customHeight="1" spans="1:3">
      <c r="A1199" s="130">
        <v>2200209</v>
      </c>
      <c r="B1199" s="130" t="s">
        <v>1712</v>
      </c>
      <c r="C1199" s="12">
        <v>0</v>
      </c>
    </row>
    <row r="1200" s="1" customFormat="1" hidden="1" customHeight="1" spans="1:3">
      <c r="A1200" s="130">
        <v>2200210</v>
      </c>
      <c r="B1200" s="130" t="s">
        <v>1713</v>
      </c>
      <c r="C1200" s="12">
        <v>0</v>
      </c>
    </row>
    <row r="1201" s="1" customFormat="1" hidden="1" customHeight="1" spans="1:3">
      <c r="A1201" s="130">
        <v>2200211</v>
      </c>
      <c r="B1201" s="130" t="s">
        <v>1714</v>
      </c>
      <c r="C1201" s="12">
        <v>0</v>
      </c>
    </row>
    <row r="1202" s="1" customFormat="1" hidden="1" customHeight="1" spans="1:3">
      <c r="A1202" s="130">
        <v>2200212</v>
      </c>
      <c r="B1202" s="130" t="s">
        <v>1715</v>
      </c>
      <c r="C1202" s="12">
        <v>0</v>
      </c>
    </row>
    <row r="1203" s="1" customFormat="1" hidden="1" customHeight="1" spans="1:3">
      <c r="A1203" s="130">
        <v>2200213</v>
      </c>
      <c r="B1203" s="130" t="s">
        <v>1716</v>
      </c>
      <c r="C1203" s="12">
        <v>0</v>
      </c>
    </row>
    <row r="1204" s="1" customFormat="1" hidden="1" customHeight="1" spans="1:3">
      <c r="A1204" s="130">
        <v>2200215</v>
      </c>
      <c r="B1204" s="130" t="s">
        <v>1717</v>
      </c>
      <c r="C1204" s="12">
        <v>0</v>
      </c>
    </row>
    <row r="1205" s="1" customFormat="1" hidden="1" customHeight="1" spans="1:3">
      <c r="A1205" s="130">
        <v>2200217</v>
      </c>
      <c r="B1205" s="130" t="s">
        <v>1718</v>
      </c>
      <c r="C1205" s="12">
        <v>0</v>
      </c>
    </row>
    <row r="1206" s="1" customFormat="1" hidden="1" customHeight="1" spans="1:3">
      <c r="A1206" s="130">
        <v>2200218</v>
      </c>
      <c r="B1206" s="130" t="s">
        <v>1719</v>
      </c>
      <c r="C1206" s="12">
        <v>0</v>
      </c>
    </row>
    <row r="1207" s="1" customFormat="1" hidden="1" customHeight="1" spans="1:3">
      <c r="A1207" s="130">
        <v>2200250</v>
      </c>
      <c r="B1207" s="130" t="s">
        <v>812</v>
      </c>
      <c r="C1207" s="12">
        <v>0</v>
      </c>
    </row>
    <row r="1208" s="1" customFormat="1" hidden="1" customHeight="1" spans="1:3">
      <c r="A1208" s="130">
        <v>2200299</v>
      </c>
      <c r="B1208" s="130" t="s">
        <v>1720</v>
      </c>
      <c r="C1208" s="12">
        <v>0</v>
      </c>
    </row>
    <row r="1209" s="1" customFormat="1" hidden="1" customHeight="1" spans="1:3">
      <c r="A1209" s="130">
        <v>22003</v>
      </c>
      <c r="B1209" s="133" t="s">
        <v>1721</v>
      </c>
      <c r="C1209" s="12">
        <f>SUM(C1210:C1217)</f>
        <v>0</v>
      </c>
    </row>
    <row r="1210" s="1" customFormat="1" hidden="1" customHeight="1" spans="1:3">
      <c r="A1210" s="130">
        <v>2200301</v>
      </c>
      <c r="B1210" s="130" t="s">
        <v>803</v>
      </c>
      <c r="C1210" s="12">
        <v>0</v>
      </c>
    </row>
    <row r="1211" s="1" customFormat="1" hidden="1" customHeight="1" spans="1:3">
      <c r="A1211" s="130">
        <v>2200302</v>
      </c>
      <c r="B1211" s="130" t="s">
        <v>804</v>
      </c>
      <c r="C1211" s="12">
        <v>0</v>
      </c>
    </row>
    <row r="1212" s="1" customFormat="1" hidden="1" customHeight="1" spans="1:3">
      <c r="A1212" s="130">
        <v>2200303</v>
      </c>
      <c r="B1212" s="130" t="s">
        <v>805</v>
      </c>
      <c r="C1212" s="12">
        <v>0</v>
      </c>
    </row>
    <row r="1213" s="1" customFormat="1" hidden="1" customHeight="1" spans="1:3">
      <c r="A1213" s="130">
        <v>2200304</v>
      </c>
      <c r="B1213" s="130" t="s">
        <v>1722</v>
      </c>
      <c r="C1213" s="12">
        <v>0</v>
      </c>
    </row>
    <row r="1214" s="1" customFormat="1" hidden="1" customHeight="1" spans="1:3">
      <c r="A1214" s="130">
        <v>2200305</v>
      </c>
      <c r="B1214" s="130" t="s">
        <v>1723</v>
      </c>
      <c r="C1214" s="12">
        <v>0</v>
      </c>
    </row>
    <row r="1215" s="1" customFormat="1" hidden="1" customHeight="1" spans="1:3">
      <c r="A1215" s="130">
        <v>2200306</v>
      </c>
      <c r="B1215" s="130" t="s">
        <v>1724</v>
      </c>
      <c r="C1215" s="12">
        <v>0</v>
      </c>
    </row>
    <row r="1216" s="1" customFormat="1" hidden="1" customHeight="1" spans="1:3">
      <c r="A1216" s="130">
        <v>2200350</v>
      </c>
      <c r="B1216" s="130" t="s">
        <v>812</v>
      </c>
      <c r="C1216" s="12">
        <v>0</v>
      </c>
    </row>
    <row r="1217" s="1" customFormat="1" hidden="1" customHeight="1" spans="1:3">
      <c r="A1217" s="130">
        <v>2200399</v>
      </c>
      <c r="B1217" s="130" t="s">
        <v>1725</v>
      </c>
      <c r="C1217" s="12">
        <v>0</v>
      </c>
    </row>
    <row r="1218" s="1" customFormat="1" customHeight="1" spans="1:3">
      <c r="A1218" s="130">
        <v>22005</v>
      </c>
      <c r="B1218" s="133" t="s">
        <v>1726</v>
      </c>
      <c r="C1218" s="12">
        <f>SUM(C1219:C1232)</f>
        <v>80</v>
      </c>
    </row>
    <row r="1219" s="1" customFormat="1" hidden="1" customHeight="1" spans="1:3">
      <c r="A1219" s="130">
        <v>2200501</v>
      </c>
      <c r="B1219" s="130" t="s">
        <v>803</v>
      </c>
      <c r="C1219" s="12">
        <v>0</v>
      </c>
    </row>
    <row r="1220" s="1" customFormat="1" hidden="1" customHeight="1" spans="1:3">
      <c r="A1220" s="130">
        <v>2200502</v>
      </c>
      <c r="B1220" s="130" t="s">
        <v>804</v>
      </c>
      <c r="C1220" s="12">
        <v>0</v>
      </c>
    </row>
    <row r="1221" s="1" customFormat="1" hidden="1" customHeight="1" spans="1:3">
      <c r="A1221" s="130">
        <v>2200503</v>
      </c>
      <c r="B1221" s="130" t="s">
        <v>805</v>
      </c>
      <c r="C1221" s="12">
        <v>0</v>
      </c>
    </row>
    <row r="1222" s="1" customFormat="1" customHeight="1" spans="1:3">
      <c r="A1222" s="130">
        <v>2200504</v>
      </c>
      <c r="B1222" s="130" t="s">
        <v>1727</v>
      </c>
      <c r="C1222" s="12">
        <v>80</v>
      </c>
    </row>
    <row r="1223" s="1" customFormat="1" hidden="1" customHeight="1" spans="1:3">
      <c r="A1223" s="130">
        <v>2200506</v>
      </c>
      <c r="B1223" s="130" t="s">
        <v>1728</v>
      </c>
      <c r="C1223" s="12">
        <v>0</v>
      </c>
    </row>
    <row r="1224" s="1" customFormat="1" hidden="1" customHeight="1" spans="1:3">
      <c r="A1224" s="130">
        <v>2200507</v>
      </c>
      <c r="B1224" s="130" t="s">
        <v>1729</v>
      </c>
      <c r="C1224" s="12">
        <v>0</v>
      </c>
    </row>
    <row r="1225" s="1" customFormat="1" hidden="1" customHeight="1" spans="1:3">
      <c r="A1225" s="130">
        <v>2200508</v>
      </c>
      <c r="B1225" s="130" t="s">
        <v>1730</v>
      </c>
      <c r="C1225" s="12">
        <v>0</v>
      </c>
    </row>
    <row r="1226" s="1" customFormat="1" hidden="1" customHeight="1" spans="1:3">
      <c r="A1226" s="130">
        <v>2200509</v>
      </c>
      <c r="B1226" s="130" t="s">
        <v>1731</v>
      </c>
      <c r="C1226" s="12">
        <v>0</v>
      </c>
    </row>
    <row r="1227" s="1" customFormat="1" hidden="1" customHeight="1" spans="1:3">
      <c r="A1227" s="130">
        <v>2200510</v>
      </c>
      <c r="B1227" s="130" t="s">
        <v>1732</v>
      </c>
      <c r="C1227" s="12">
        <v>0</v>
      </c>
    </row>
    <row r="1228" s="1" customFormat="1" hidden="1" customHeight="1" spans="1:3">
      <c r="A1228" s="130">
        <v>2200511</v>
      </c>
      <c r="B1228" s="130" t="s">
        <v>1733</v>
      </c>
      <c r="C1228" s="12">
        <v>0</v>
      </c>
    </row>
    <row r="1229" s="1" customFormat="1" hidden="1" customHeight="1" spans="1:3">
      <c r="A1229" s="130">
        <v>2200512</v>
      </c>
      <c r="B1229" s="130" t="s">
        <v>1734</v>
      </c>
      <c r="C1229" s="12">
        <v>0</v>
      </c>
    </row>
    <row r="1230" s="1" customFormat="1" hidden="1" customHeight="1" spans="1:3">
      <c r="A1230" s="130">
        <v>2200513</v>
      </c>
      <c r="B1230" s="130" t="s">
        <v>1735</v>
      </c>
      <c r="C1230" s="12">
        <v>0</v>
      </c>
    </row>
    <row r="1231" s="1" customFormat="1" hidden="1" customHeight="1" spans="1:3">
      <c r="A1231" s="130">
        <v>2200514</v>
      </c>
      <c r="B1231" s="130" t="s">
        <v>1736</v>
      </c>
      <c r="C1231" s="12">
        <v>0</v>
      </c>
    </row>
    <row r="1232" s="1" customFormat="1" hidden="1" customHeight="1" spans="1:3">
      <c r="A1232" s="130">
        <v>2200599</v>
      </c>
      <c r="B1232" s="130" t="s">
        <v>1737</v>
      </c>
      <c r="C1232" s="12">
        <v>0</v>
      </c>
    </row>
    <row r="1233" s="1" customFormat="1" hidden="1" customHeight="1" spans="1:3">
      <c r="A1233" s="130">
        <v>22099</v>
      </c>
      <c r="B1233" s="133" t="s">
        <v>1738</v>
      </c>
      <c r="C1233" s="12">
        <f>C1234</f>
        <v>0</v>
      </c>
    </row>
    <row r="1234" s="1" customFormat="1" hidden="1" customHeight="1" spans="1:3">
      <c r="A1234" s="130">
        <v>2209901</v>
      </c>
      <c r="B1234" s="130" t="s">
        <v>1739</v>
      </c>
      <c r="C1234" s="12">
        <v>0</v>
      </c>
    </row>
    <row r="1235" s="1" customFormat="1" customHeight="1" spans="1:3">
      <c r="A1235" s="130">
        <v>221</v>
      </c>
      <c r="B1235" s="133" t="s">
        <v>1740</v>
      </c>
      <c r="C1235" s="12">
        <f>SUM(C1236,C1245,C1249)</f>
        <v>428</v>
      </c>
    </row>
    <row r="1236" s="1" customFormat="1" customHeight="1" spans="1:3">
      <c r="A1236" s="130">
        <v>22101</v>
      </c>
      <c r="B1236" s="133" t="s">
        <v>1741</v>
      </c>
      <c r="C1236" s="12">
        <f>SUM(C1237:C1244)</f>
        <v>428</v>
      </c>
    </row>
    <row r="1237" s="1" customFormat="1" hidden="1" customHeight="1" spans="1:3">
      <c r="A1237" s="130">
        <v>2210101</v>
      </c>
      <c r="B1237" s="130" t="s">
        <v>1742</v>
      </c>
      <c r="C1237" s="12">
        <v>0</v>
      </c>
    </row>
    <row r="1238" s="1" customFormat="1" hidden="1" customHeight="1" spans="1:3">
      <c r="A1238" s="130">
        <v>2210102</v>
      </c>
      <c r="B1238" s="130" t="s">
        <v>1743</v>
      </c>
      <c r="C1238" s="12">
        <v>0</v>
      </c>
    </row>
    <row r="1239" s="1" customFormat="1" hidden="1" customHeight="1" spans="1:3">
      <c r="A1239" s="130">
        <v>2210103</v>
      </c>
      <c r="B1239" s="130" t="s">
        <v>1744</v>
      </c>
      <c r="C1239" s="12">
        <v>0</v>
      </c>
    </row>
    <row r="1240" s="1" customFormat="1" hidden="1" customHeight="1" spans="1:3">
      <c r="A1240" s="130">
        <v>2210104</v>
      </c>
      <c r="B1240" s="130" t="s">
        <v>1745</v>
      </c>
      <c r="C1240" s="12">
        <v>0</v>
      </c>
    </row>
    <row r="1241" s="1" customFormat="1" customHeight="1" spans="1:3">
      <c r="A1241" s="130">
        <v>2210105</v>
      </c>
      <c r="B1241" s="130" t="s">
        <v>1746</v>
      </c>
      <c r="C1241" s="12">
        <v>418</v>
      </c>
    </row>
    <row r="1242" s="1" customFormat="1" hidden="1" customHeight="1" spans="1:3">
      <c r="A1242" s="130">
        <v>2210106</v>
      </c>
      <c r="B1242" s="130" t="s">
        <v>1747</v>
      </c>
      <c r="C1242" s="12">
        <v>0</v>
      </c>
    </row>
    <row r="1243" s="1" customFormat="1" hidden="1" customHeight="1" spans="1:3">
      <c r="A1243" s="130">
        <v>2210107</v>
      </c>
      <c r="B1243" s="130" t="s">
        <v>1748</v>
      </c>
      <c r="C1243" s="12">
        <v>0</v>
      </c>
    </row>
    <row r="1244" s="1" customFormat="1" customHeight="1" spans="1:3">
      <c r="A1244" s="130">
        <v>2210199</v>
      </c>
      <c r="B1244" s="130" t="s">
        <v>1749</v>
      </c>
      <c r="C1244" s="12">
        <v>10</v>
      </c>
    </row>
    <row r="1245" s="1" customFormat="1" hidden="1" customHeight="1" spans="1:3">
      <c r="A1245" s="130">
        <v>22102</v>
      </c>
      <c r="B1245" s="133" t="s">
        <v>1750</v>
      </c>
      <c r="C1245" s="12">
        <f>SUM(C1246:C1248)</f>
        <v>0</v>
      </c>
    </row>
    <row r="1246" s="1" customFormat="1" hidden="1" customHeight="1" spans="1:3">
      <c r="A1246" s="130">
        <v>2210201</v>
      </c>
      <c r="B1246" s="130" t="s">
        <v>1751</v>
      </c>
      <c r="C1246" s="12">
        <v>0</v>
      </c>
    </row>
    <row r="1247" s="1" customFormat="1" hidden="1" customHeight="1" spans="1:3">
      <c r="A1247" s="130">
        <v>2210202</v>
      </c>
      <c r="B1247" s="130" t="s">
        <v>1752</v>
      </c>
      <c r="C1247" s="12">
        <v>0</v>
      </c>
    </row>
    <row r="1248" s="1" customFormat="1" hidden="1" customHeight="1" spans="1:3">
      <c r="A1248" s="130">
        <v>2210203</v>
      </c>
      <c r="B1248" s="130" t="s">
        <v>1753</v>
      </c>
      <c r="C1248" s="12">
        <v>0</v>
      </c>
    </row>
    <row r="1249" s="1" customFormat="1" hidden="1" customHeight="1" spans="1:3">
      <c r="A1249" s="130">
        <v>22103</v>
      </c>
      <c r="B1249" s="133" t="s">
        <v>1754</v>
      </c>
      <c r="C1249" s="12">
        <f>SUM(C1250:C1252)</f>
        <v>0</v>
      </c>
    </row>
    <row r="1250" s="1" customFormat="1" hidden="1" customHeight="1" spans="1:3">
      <c r="A1250" s="130">
        <v>2210301</v>
      </c>
      <c r="B1250" s="130" t="s">
        <v>1755</v>
      </c>
      <c r="C1250" s="12">
        <v>0</v>
      </c>
    </row>
    <row r="1251" s="1" customFormat="1" hidden="1" customHeight="1" spans="1:3">
      <c r="A1251" s="130">
        <v>2210302</v>
      </c>
      <c r="B1251" s="130" t="s">
        <v>1756</v>
      </c>
      <c r="C1251" s="12">
        <v>0</v>
      </c>
    </row>
    <row r="1252" s="1" customFormat="1" hidden="1" customHeight="1" spans="1:3">
      <c r="A1252" s="130">
        <v>2210399</v>
      </c>
      <c r="B1252" s="130" t="s">
        <v>1757</v>
      </c>
      <c r="C1252" s="12">
        <v>0</v>
      </c>
    </row>
    <row r="1253" s="1" customFormat="1" customHeight="1" spans="1:3">
      <c r="A1253" s="130">
        <v>222</v>
      </c>
      <c r="B1253" s="133" t="s">
        <v>1758</v>
      </c>
      <c r="C1253" s="12">
        <f>SUM(C1254,C1269,C1283,C1288,C1294)</f>
        <v>175</v>
      </c>
    </row>
    <row r="1254" s="1" customFormat="1" hidden="1" customHeight="1" spans="1:3">
      <c r="A1254" s="130">
        <v>22201</v>
      </c>
      <c r="B1254" s="133" t="s">
        <v>1759</v>
      </c>
      <c r="C1254" s="12">
        <f>SUM(C1255:C1268)</f>
        <v>0</v>
      </c>
    </row>
    <row r="1255" s="1" customFormat="1" hidden="1" customHeight="1" spans="1:3">
      <c r="A1255" s="130">
        <v>2220101</v>
      </c>
      <c r="B1255" s="130" t="s">
        <v>803</v>
      </c>
      <c r="C1255" s="12">
        <v>0</v>
      </c>
    </row>
    <row r="1256" s="1" customFormat="1" hidden="1" customHeight="1" spans="1:3">
      <c r="A1256" s="130">
        <v>2220102</v>
      </c>
      <c r="B1256" s="130" t="s">
        <v>804</v>
      </c>
      <c r="C1256" s="12">
        <v>0</v>
      </c>
    </row>
    <row r="1257" s="1" customFormat="1" hidden="1" customHeight="1" spans="1:3">
      <c r="A1257" s="130">
        <v>2220103</v>
      </c>
      <c r="B1257" s="130" t="s">
        <v>805</v>
      </c>
      <c r="C1257" s="12">
        <v>0</v>
      </c>
    </row>
    <row r="1258" s="1" customFormat="1" hidden="1" customHeight="1" spans="1:3">
      <c r="A1258" s="130">
        <v>2220104</v>
      </c>
      <c r="B1258" s="130" t="s">
        <v>1760</v>
      </c>
      <c r="C1258" s="12">
        <v>0</v>
      </c>
    </row>
    <row r="1259" s="1" customFormat="1" hidden="1" customHeight="1" spans="1:3">
      <c r="A1259" s="130">
        <v>2220105</v>
      </c>
      <c r="B1259" s="130" t="s">
        <v>1761</v>
      </c>
      <c r="C1259" s="12">
        <v>0</v>
      </c>
    </row>
    <row r="1260" s="1" customFormat="1" hidden="1" customHeight="1" spans="1:3">
      <c r="A1260" s="130">
        <v>2220106</v>
      </c>
      <c r="B1260" s="130" t="s">
        <v>1762</v>
      </c>
      <c r="C1260" s="12">
        <v>0</v>
      </c>
    </row>
    <row r="1261" s="1" customFormat="1" hidden="1" customHeight="1" spans="1:3">
      <c r="A1261" s="130">
        <v>2220107</v>
      </c>
      <c r="B1261" s="130" t="s">
        <v>1763</v>
      </c>
      <c r="C1261" s="12">
        <v>0</v>
      </c>
    </row>
    <row r="1262" s="1" customFormat="1" hidden="1" customHeight="1" spans="1:3">
      <c r="A1262" s="130">
        <v>2220112</v>
      </c>
      <c r="B1262" s="130" t="s">
        <v>1764</v>
      </c>
      <c r="C1262" s="12">
        <v>0</v>
      </c>
    </row>
    <row r="1263" s="1" customFormat="1" hidden="1" customHeight="1" spans="1:3">
      <c r="A1263" s="130">
        <v>2220113</v>
      </c>
      <c r="B1263" s="130" t="s">
        <v>1765</v>
      </c>
      <c r="C1263" s="12">
        <v>0</v>
      </c>
    </row>
    <row r="1264" s="1" customFormat="1" hidden="1" customHeight="1" spans="1:3">
      <c r="A1264" s="130">
        <v>2220114</v>
      </c>
      <c r="B1264" s="130" t="s">
        <v>1766</v>
      </c>
      <c r="C1264" s="12">
        <v>0</v>
      </c>
    </row>
    <row r="1265" s="1" customFormat="1" hidden="1" customHeight="1" spans="1:3">
      <c r="A1265" s="130">
        <v>2220115</v>
      </c>
      <c r="B1265" s="130" t="s">
        <v>1767</v>
      </c>
      <c r="C1265" s="12">
        <v>0</v>
      </c>
    </row>
    <row r="1266" s="1" customFormat="1" hidden="1" customHeight="1" spans="1:3">
      <c r="A1266" s="130">
        <v>2220118</v>
      </c>
      <c r="B1266" s="130" t="s">
        <v>1768</v>
      </c>
      <c r="C1266" s="12">
        <v>0</v>
      </c>
    </row>
    <row r="1267" s="1" customFormat="1" hidden="1" customHeight="1" spans="1:3">
      <c r="A1267" s="130">
        <v>2220150</v>
      </c>
      <c r="B1267" s="130" t="s">
        <v>812</v>
      </c>
      <c r="C1267" s="12">
        <v>0</v>
      </c>
    </row>
    <row r="1268" s="1" customFormat="1" hidden="1" customHeight="1" spans="1:3">
      <c r="A1268" s="130">
        <v>2220199</v>
      </c>
      <c r="B1268" s="130" t="s">
        <v>1769</v>
      </c>
      <c r="C1268" s="12">
        <v>0</v>
      </c>
    </row>
    <row r="1269" s="1" customFormat="1" hidden="1" customHeight="1" spans="1:3">
      <c r="A1269" s="130">
        <v>22202</v>
      </c>
      <c r="B1269" s="133" t="s">
        <v>1770</v>
      </c>
      <c r="C1269" s="12">
        <f>SUM(C1270:C1282)</f>
        <v>0</v>
      </c>
    </row>
    <row r="1270" s="1" customFormat="1" hidden="1" customHeight="1" spans="1:3">
      <c r="A1270" s="130">
        <v>2220201</v>
      </c>
      <c r="B1270" s="130" t="s">
        <v>803</v>
      </c>
      <c r="C1270" s="12">
        <v>0</v>
      </c>
    </row>
    <row r="1271" s="1" customFormat="1" hidden="1" customHeight="1" spans="1:3">
      <c r="A1271" s="130">
        <v>2220202</v>
      </c>
      <c r="B1271" s="130" t="s">
        <v>804</v>
      </c>
      <c r="C1271" s="12">
        <v>0</v>
      </c>
    </row>
    <row r="1272" s="1" customFormat="1" hidden="1" customHeight="1" spans="1:3">
      <c r="A1272" s="130">
        <v>2220203</v>
      </c>
      <c r="B1272" s="130" t="s">
        <v>805</v>
      </c>
      <c r="C1272" s="12">
        <v>0</v>
      </c>
    </row>
    <row r="1273" s="1" customFormat="1" hidden="1" customHeight="1" spans="1:3">
      <c r="A1273" s="130">
        <v>2220204</v>
      </c>
      <c r="B1273" s="130" t="s">
        <v>1771</v>
      </c>
      <c r="C1273" s="12">
        <v>0</v>
      </c>
    </row>
    <row r="1274" s="1" customFormat="1" hidden="1" customHeight="1" spans="1:3">
      <c r="A1274" s="130">
        <v>2220205</v>
      </c>
      <c r="B1274" s="130" t="s">
        <v>1772</v>
      </c>
      <c r="C1274" s="12">
        <v>0</v>
      </c>
    </row>
    <row r="1275" s="1" customFormat="1" hidden="1" customHeight="1" spans="1:3">
      <c r="A1275" s="130">
        <v>2220206</v>
      </c>
      <c r="B1275" s="130" t="s">
        <v>1773</v>
      </c>
      <c r="C1275" s="12">
        <v>0</v>
      </c>
    </row>
    <row r="1276" s="1" customFormat="1" hidden="1" customHeight="1" spans="1:3">
      <c r="A1276" s="130">
        <v>2220207</v>
      </c>
      <c r="B1276" s="130" t="s">
        <v>1774</v>
      </c>
      <c r="C1276" s="12">
        <v>0</v>
      </c>
    </row>
    <row r="1277" s="1" customFormat="1" hidden="1" customHeight="1" spans="1:3">
      <c r="A1277" s="130">
        <v>2220209</v>
      </c>
      <c r="B1277" s="130" t="s">
        <v>1775</v>
      </c>
      <c r="C1277" s="12">
        <v>0</v>
      </c>
    </row>
    <row r="1278" s="1" customFormat="1" hidden="1" customHeight="1" spans="1:3">
      <c r="A1278" s="130">
        <v>2220210</v>
      </c>
      <c r="B1278" s="130" t="s">
        <v>1776</v>
      </c>
      <c r="C1278" s="12">
        <v>0</v>
      </c>
    </row>
    <row r="1279" s="1" customFormat="1" hidden="1" customHeight="1" spans="1:3">
      <c r="A1279" s="130">
        <v>2220211</v>
      </c>
      <c r="B1279" s="130" t="s">
        <v>1777</v>
      </c>
      <c r="C1279" s="12">
        <v>0</v>
      </c>
    </row>
    <row r="1280" s="1" customFormat="1" hidden="1" customHeight="1" spans="1:3">
      <c r="A1280" s="130">
        <v>2220212</v>
      </c>
      <c r="B1280" s="130" t="s">
        <v>1778</v>
      </c>
      <c r="C1280" s="12">
        <v>0</v>
      </c>
    </row>
    <row r="1281" s="1" customFormat="1" hidden="1" customHeight="1" spans="1:3">
      <c r="A1281" s="130">
        <v>2220250</v>
      </c>
      <c r="B1281" s="130" t="s">
        <v>812</v>
      </c>
      <c r="C1281" s="12">
        <v>0</v>
      </c>
    </row>
    <row r="1282" s="1" customFormat="1" hidden="1" customHeight="1" spans="1:3">
      <c r="A1282" s="130">
        <v>2220299</v>
      </c>
      <c r="B1282" s="130" t="s">
        <v>1779</v>
      </c>
      <c r="C1282" s="12">
        <v>0</v>
      </c>
    </row>
    <row r="1283" s="1" customFormat="1" hidden="1" customHeight="1" spans="1:3">
      <c r="A1283" s="130">
        <v>22203</v>
      </c>
      <c r="B1283" s="133" t="s">
        <v>1780</v>
      </c>
      <c r="C1283" s="12">
        <f>SUM(C1284:C1287)</f>
        <v>0</v>
      </c>
    </row>
    <row r="1284" s="1" customFormat="1" hidden="1" customHeight="1" spans="1:3">
      <c r="A1284" s="130">
        <v>2220301</v>
      </c>
      <c r="B1284" s="130" t="s">
        <v>1781</v>
      </c>
      <c r="C1284" s="12">
        <v>0</v>
      </c>
    </row>
    <row r="1285" s="1" customFormat="1" hidden="1" customHeight="1" spans="1:3">
      <c r="A1285" s="130">
        <v>2220303</v>
      </c>
      <c r="B1285" s="130" t="s">
        <v>1782</v>
      </c>
      <c r="C1285" s="12">
        <v>0</v>
      </c>
    </row>
    <row r="1286" s="1" customFormat="1" hidden="1" customHeight="1" spans="1:3">
      <c r="A1286" s="130">
        <v>2220304</v>
      </c>
      <c r="B1286" s="130" t="s">
        <v>1783</v>
      </c>
      <c r="C1286" s="12">
        <v>0</v>
      </c>
    </row>
    <row r="1287" s="1" customFormat="1" hidden="1" customHeight="1" spans="1:3">
      <c r="A1287" s="130">
        <v>2220399</v>
      </c>
      <c r="B1287" s="130" t="s">
        <v>1784</v>
      </c>
      <c r="C1287" s="12">
        <v>0</v>
      </c>
    </row>
    <row r="1288" s="1" customFormat="1" customHeight="1" spans="1:3">
      <c r="A1288" s="130">
        <v>22204</v>
      </c>
      <c r="B1288" s="133" t="s">
        <v>1785</v>
      </c>
      <c r="C1288" s="12">
        <f>SUM(C1289:C1293)</f>
        <v>175</v>
      </c>
    </row>
    <row r="1289" s="1" customFormat="1" customHeight="1" spans="1:3">
      <c r="A1289" s="130">
        <v>2220401</v>
      </c>
      <c r="B1289" s="130" t="s">
        <v>1786</v>
      </c>
      <c r="C1289" s="12">
        <v>175</v>
      </c>
    </row>
    <row r="1290" s="1" customFormat="1" hidden="1" customHeight="1" spans="1:3">
      <c r="A1290" s="130">
        <v>2220402</v>
      </c>
      <c r="B1290" s="130" t="s">
        <v>1787</v>
      </c>
      <c r="C1290" s="12">
        <v>0</v>
      </c>
    </row>
    <row r="1291" s="1" customFormat="1" hidden="1" customHeight="1" spans="1:3">
      <c r="A1291" s="130">
        <v>2220403</v>
      </c>
      <c r="B1291" s="130" t="s">
        <v>1788</v>
      </c>
      <c r="C1291" s="12">
        <v>0</v>
      </c>
    </row>
    <row r="1292" s="1" customFormat="1" hidden="1" customHeight="1" spans="1:3">
      <c r="A1292" s="130">
        <v>2220404</v>
      </c>
      <c r="B1292" s="130" t="s">
        <v>1789</v>
      </c>
      <c r="C1292" s="12">
        <v>0</v>
      </c>
    </row>
    <row r="1293" s="1" customFormat="1" hidden="1" customHeight="1" spans="1:3">
      <c r="A1293" s="130">
        <v>2220499</v>
      </c>
      <c r="B1293" s="130" t="s">
        <v>1790</v>
      </c>
      <c r="C1293" s="12">
        <v>0</v>
      </c>
    </row>
    <row r="1294" s="1" customFormat="1" hidden="1" customHeight="1" spans="1:3">
      <c r="A1294" s="130">
        <v>22205</v>
      </c>
      <c r="B1294" s="133" t="s">
        <v>1791</v>
      </c>
      <c r="C1294" s="12">
        <f>SUM(C1295:C1305)</f>
        <v>0</v>
      </c>
    </row>
    <row r="1295" s="1" customFormat="1" hidden="1" customHeight="1" spans="1:3">
      <c r="A1295" s="130">
        <v>2220501</v>
      </c>
      <c r="B1295" s="130" t="s">
        <v>1792</v>
      </c>
      <c r="C1295" s="12">
        <v>0</v>
      </c>
    </row>
    <row r="1296" s="1" customFormat="1" hidden="1" customHeight="1" spans="1:3">
      <c r="A1296" s="130">
        <v>2220502</v>
      </c>
      <c r="B1296" s="130" t="s">
        <v>1793</v>
      </c>
      <c r="C1296" s="12">
        <v>0</v>
      </c>
    </row>
    <row r="1297" s="1" customFormat="1" hidden="1" customHeight="1" spans="1:3">
      <c r="A1297" s="130">
        <v>2220503</v>
      </c>
      <c r="B1297" s="130" t="s">
        <v>1794</v>
      </c>
      <c r="C1297" s="12">
        <v>0</v>
      </c>
    </row>
    <row r="1298" s="1" customFormat="1" hidden="1" customHeight="1" spans="1:3">
      <c r="A1298" s="130">
        <v>2220504</v>
      </c>
      <c r="B1298" s="130" t="s">
        <v>1795</v>
      </c>
      <c r="C1298" s="12">
        <v>0</v>
      </c>
    </row>
    <row r="1299" s="1" customFormat="1" hidden="1" customHeight="1" spans="1:3">
      <c r="A1299" s="130">
        <v>2220505</v>
      </c>
      <c r="B1299" s="130" t="s">
        <v>1796</v>
      </c>
      <c r="C1299" s="12">
        <v>0</v>
      </c>
    </row>
    <row r="1300" s="1" customFormat="1" hidden="1" customHeight="1" spans="1:3">
      <c r="A1300" s="130">
        <v>2220506</v>
      </c>
      <c r="B1300" s="130" t="s">
        <v>1797</v>
      </c>
      <c r="C1300" s="12">
        <v>0</v>
      </c>
    </row>
    <row r="1301" s="1" customFormat="1" hidden="1" customHeight="1" spans="1:3">
      <c r="A1301" s="130">
        <v>2220507</v>
      </c>
      <c r="B1301" s="130" t="s">
        <v>1798</v>
      </c>
      <c r="C1301" s="12">
        <v>0</v>
      </c>
    </row>
    <row r="1302" s="1" customFormat="1" hidden="1" customHeight="1" spans="1:3">
      <c r="A1302" s="130">
        <v>2220508</v>
      </c>
      <c r="B1302" s="130" t="s">
        <v>1799</v>
      </c>
      <c r="C1302" s="12">
        <v>0</v>
      </c>
    </row>
    <row r="1303" s="1" customFormat="1" hidden="1" customHeight="1" spans="1:3">
      <c r="A1303" s="130">
        <v>2220509</v>
      </c>
      <c r="B1303" s="130" t="s">
        <v>1800</v>
      </c>
      <c r="C1303" s="12">
        <v>0</v>
      </c>
    </row>
    <row r="1304" s="1" customFormat="1" hidden="1" customHeight="1" spans="1:3">
      <c r="A1304" s="130">
        <v>2220510</v>
      </c>
      <c r="B1304" s="130" t="s">
        <v>1801</v>
      </c>
      <c r="C1304" s="12">
        <v>0</v>
      </c>
    </row>
    <row r="1305" s="1" customFormat="1" hidden="1" customHeight="1" spans="1:3">
      <c r="A1305" s="130">
        <v>2220599</v>
      </c>
      <c r="B1305" s="130" t="s">
        <v>1802</v>
      </c>
      <c r="C1305" s="12">
        <v>0</v>
      </c>
    </row>
    <row r="1306" s="1" customFormat="1" customHeight="1" spans="1:3">
      <c r="A1306" s="130">
        <v>224</v>
      </c>
      <c r="B1306" s="133" t="s">
        <v>1803</v>
      </c>
      <c r="C1306" s="12">
        <f>SUM(C1307,C1319,C1325,C1331,C1339,C1352,C1356,C1362)</f>
        <v>703</v>
      </c>
    </row>
    <row r="1307" s="1" customFormat="1" customHeight="1" spans="1:3">
      <c r="A1307" s="130">
        <v>22401</v>
      </c>
      <c r="B1307" s="133" t="s">
        <v>1804</v>
      </c>
      <c r="C1307" s="12">
        <f>SUM(C1308:C1318)</f>
        <v>703</v>
      </c>
    </row>
    <row r="1308" s="1" customFormat="1" customHeight="1" spans="1:3">
      <c r="A1308" s="130">
        <v>2240101</v>
      </c>
      <c r="B1308" s="130" t="s">
        <v>803</v>
      </c>
      <c r="C1308" s="12">
        <v>503</v>
      </c>
    </row>
    <row r="1309" s="1" customFormat="1" hidden="1" customHeight="1" spans="1:3">
      <c r="A1309" s="130">
        <v>2240102</v>
      </c>
      <c r="B1309" s="130" t="s">
        <v>804</v>
      </c>
      <c r="C1309" s="12">
        <v>0</v>
      </c>
    </row>
    <row r="1310" s="1" customFormat="1" hidden="1" customHeight="1" spans="1:3">
      <c r="A1310" s="130">
        <v>2240103</v>
      </c>
      <c r="B1310" s="130" t="s">
        <v>805</v>
      </c>
      <c r="C1310" s="12">
        <v>0</v>
      </c>
    </row>
    <row r="1311" s="1" customFormat="1" hidden="1" customHeight="1" spans="1:3">
      <c r="A1311" s="130">
        <v>2240104</v>
      </c>
      <c r="B1311" s="130" t="s">
        <v>1805</v>
      </c>
      <c r="C1311" s="12">
        <v>0</v>
      </c>
    </row>
    <row r="1312" s="1" customFormat="1" hidden="1" customHeight="1" spans="1:3">
      <c r="A1312" s="130">
        <v>2240105</v>
      </c>
      <c r="B1312" s="130" t="s">
        <v>1806</v>
      </c>
      <c r="C1312" s="12">
        <v>0</v>
      </c>
    </row>
    <row r="1313" s="1" customFormat="1" customHeight="1" spans="1:3">
      <c r="A1313" s="130">
        <v>2240106</v>
      </c>
      <c r="B1313" s="130" t="s">
        <v>1807</v>
      </c>
      <c r="C1313" s="12">
        <v>171</v>
      </c>
    </row>
    <row r="1314" s="1" customFormat="1" hidden="1" customHeight="1" spans="1:3">
      <c r="A1314" s="130">
        <v>2240107</v>
      </c>
      <c r="B1314" s="130" t="s">
        <v>1808</v>
      </c>
      <c r="C1314" s="12">
        <v>0</v>
      </c>
    </row>
    <row r="1315" s="1" customFormat="1" hidden="1" customHeight="1" spans="1:3">
      <c r="A1315" s="130">
        <v>2240108</v>
      </c>
      <c r="B1315" s="130" t="s">
        <v>1809</v>
      </c>
      <c r="C1315" s="12">
        <v>0</v>
      </c>
    </row>
    <row r="1316" s="1" customFormat="1" customHeight="1" spans="1:3">
      <c r="A1316" s="130">
        <v>2240109</v>
      </c>
      <c r="B1316" s="130" t="s">
        <v>1810</v>
      </c>
      <c r="C1316" s="12">
        <v>29</v>
      </c>
    </row>
    <row r="1317" s="1" customFormat="1" hidden="1" customHeight="1" spans="1:3">
      <c r="A1317" s="130">
        <v>2240150</v>
      </c>
      <c r="B1317" s="130" t="s">
        <v>812</v>
      </c>
      <c r="C1317" s="12">
        <v>0</v>
      </c>
    </row>
    <row r="1318" s="1" customFormat="1" hidden="1" customHeight="1" spans="1:3">
      <c r="A1318" s="130">
        <v>2240199</v>
      </c>
      <c r="B1318" s="130" t="s">
        <v>1811</v>
      </c>
      <c r="C1318" s="12">
        <v>0</v>
      </c>
    </row>
    <row r="1319" s="1" customFormat="1" hidden="1" customHeight="1" spans="1:3">
      <c r="A1319" s="130">
        <v>22402</v>
      </c>
      <c r="B1319" s="133" t="s">
        <v>1812</v>
      </c>
      <c r="C1319" s="12">
        <f>SUM(C1320:C1324)</f>
        <v>0</v>
      </c>
    </row>
    <row r="1320" s="1" customFormat="1" hidden="1" customHeight="1" spans="1:3">
      <c r="A1320" s="130">
        <v>2240201</v>
      </c>
      <c r="B1320" s="130" t="s">
        <v>803</v>
      </c>
      <c r="C1320" s="12">
        <v>0</v>
      </c>
    </row>
    <row r="1321" s="1" customFormat="1" hidden="1" customHeight="1" spans="1:3">
      <c r="A1321" s="130">
        <v>2240202</v>
      </c>
      <c r="B1321" s="130" t="s">
        <v>804</v>
      </c>
      <c r="C1321" s="12">
        <v>0</v>
      </c>
    </row>
    <row r="1322" s="1" customFormat="1" hidden="1" customHeight="1" spans="1:3">
      <c r="A1322" s="130">
        <v>2240203</v>
      </c>
      <c r="B1322" s="130" t="s">
        <v>805</v>
      </c>
      <c r="C1322" s="12">
        <v>0</v>
      </c>
    </row>
    <row r="1323" s="1" customFormat="1" hidden="1" customHeight="1" spans="1:3">
      <c r="A1323" s="130">
        <v>2240204</v>
      </c>
      <c r="B1323" s="130" t="s">
        <v>1813</v>
      </c>
      <c r="C1323" s="12">
        <v>0</v>
      </c>
    </row>
    <row r="1324" s="1" customFormat="1" hidden="1" customHeight="1" spans="1:3">
      <c r="A1324" s="130">
        <v>2240299</v>
      </c>
      <c r="B1324" s="130" t="s">
        <v>1814</v>
      </c>
      <c r="C1324" s="12">
        <v>0</v>
      </c>
    </row>
    <row r="1325" s="1" customFormat="1" hidden="1" customHeight="1" spans="1:3">
      <c r="A1325" s="130">
        <v>22403</v>
      </c>
      <c r="B1325" s="133" t="s">
        <v>1815</v>
      </c>
      <c r="C1325" s="12">
        <f>SUM(C1326:C1330)</f>
        <v>0</v>
      </c>
    </row>
    <row r="1326" s="1" customFormat="1" hidden="1" customHeight="1" spans="1:3">
      <c r="A1326" s="130">
        <v>2240301</v>
      </c>
      <c r="B1326" s="130" t="s">
        <v>803</v>
      </c>
      <c r="C1326" s="12">
        <v>0</v>
      </c>
    </row>
    <row r="1327" s="1" customFormat="1" hidden="1" customHeight="1" spans="1:3">
      <c r="A1327" s="130">
        <v>2240302</v>
      </c>
      <c r="B1327" s="130" t="s">
        <v>804</v>
      </c>
      <c r="C1327" s="12">
        <v>0</v>
      </c>
    </row>
    <row r="1328" s="1" customFormat="1" hidden="1" customHeight="1" spans="1:3">
      <c r="A1328" s="130">
        <v>2240303</v>
      </c>
      <c r="B1328" s="130" t="s">
        <v>805</v>
      </c>
      <c r="C1328" s="12">
        <v>0</v>
      </c>
    </row>
    <row r="1329" s="1" customFormat="1" hidden="1" customHeight="1" spans="1:3">
      <c r="A1329" s="130">
        <v>2240304</v>
      </c>
      <c r="B1329" s="130" t="s">
        <v>1816</v>
      </c>
      <c r="C1329" s="12">
        <v>0</v>
      </c>
    </row>
    <row r="1330" s="1" customFormat="1" hidden="1" customHeight="1" spans="1:3">
      <c r="A1330" s="130">
        <v>2240399</v>
      </c>
      <c r="B1330" s="130" t="s">
        <v>1817</v>
      </c>
      <c r="C1330" s="12">
        <v>0</v>
      </c>
    </row>
    <row r="1331" s="1" customFormat="1" hidden="1" customHeight="1" spans="1:3">
      <c r="A1331" s="130">
        <v>22404</v>
      </c>
      <c r="B1331" s="133" t="s">
        <v>1818</v>
      </c>
      <c r="C1331" s="12">
        <f>SUM(C1332:C1338)</f>
        <v>0</v>
      </c>
    </row>
    <row r="1332" s="1" customFormat="1" hidden="1" customHeight="1" spans="1:3">
      <c r="A1332" s="130">
        <v>2240401</v>
      </c>
      <c r="B1332" s="130" t="s">
        <v>803</v>
      </c>
      <c r="C1332" s="12">
        <v>0</v>
      </c>
    </row>
    <row r="1333" s="1" customFormat="1" hidden="1" customHeight="1" spans="1:3">
      <c r="A1333" s="130">
        <v>2240402</v>
      </c>
      <c r="B1333" s="130" t="s">
        <v>804</v>
      </c>
      <c r="C1333" s="12">
        <v>0</v>
      </c>
    </row>
    <row r="1334" s="1" customFormat="1" hidden="1" customHeight="1" spans="1:3">
      <c r="A1334" s="130">
        <v>2240403</v>
      </c>
      <c r="B1334" s="130" t="s">
        <v>805</v>
      </c>
      <c r="C1334" s="12">
        <v>0</v>
      </c>
    </row>
    <row r="1335" s="1" customFormat="1" hidden="1" customHeight="1" spans="1:3">
      <c r="A1335" s="130">
        <v>2240404</v>
      </c>
      <c r="B1335" s="130" t="s">
        <v>1819</v>
      </c>
      <c r="C1335" s="12">
        <v>0</v>
      </c>
    </row>
    <row r="1336" s="1" customFormat="1" hidden="1" customHeight="1" spans="1:3">
      <c r="A1336" s="130">
        <v>2240405</v>
      </c>
      <c r="B1336" s="130" t="s">
        <v>1820</v>
      </c>
      <c r="C1336" s="12">
        <v>0</v>
      </c>
    </row>
    <row r="1337" s="1" customFormat="1" hidden="1" customHeight="1" spans="1:3">
      <c r="A1337" s="130">
        <v>2240450</v>
      </c>
      <c r="B1337" s="130" t="s">
        <v>812</v>
      </c>
      <c r="C1337" s="12">
        <v>0</v>
      </c>
    </row>
    <row r="1338" s="1" customFormat="1" hidden="1" customHeight="1" spans="1:3">
      <c r="A1338" s="130">
        <v>2240499</v>
      </c>
      <c r="B1338" s="130" t="s">
        <v>1821</v>
      </c>
      <c r="C1338" s="12">
        <v>0</v>
      </c>
    </row>
    <row r="1339" s="1" customFormat="1" hidden="1" customHeight="1" spans="1:3">
      <c r="A1339" s="130">
        <v>22405</v>
      </c>
      <c r="B1339" s="133" t="s">
        <v>1822</v>
      </c>
      <c r="C1339" s="12">
        <f>SUM(C1340:C1351)</f>
        <v>0</v>
      </c>
    </row>
    <row r="1340" s="1" customFormat="1" hidden="1" customHeight="1" spans="1:3">
      <c r="A1340" s="130">
        <v>2240501</v>
      </c>
      <c r="B1340" s="130" t="s">
        <v>803</v>
      </c>
      <c r="C1340" s="12">
        <v>0</v>
      </c>
    </row>
    <row r="1341" s="1" customFormat="1" hidden="1" customHeight="1" spans="1:3">
      <c r="A1341" s="130">
        <v>2240502</v>
      </c>
      <c r="B1341" s="130" t="s">
        <v>804</v>
      </c>
      <c r="C1341" s="12">
        <v>0</v>
      </c>
    </row>
    <row r="1342" s="1" customFormat="1" hidden="1" customHeight="1" spans="1:3">
      <c r="A1342" s="130">
        <v>2240503</v>
      </c>
      <c r="B1342" s="130" t="s">
        <v>805</v>
      </c>
      <c r="C1342" s="12">
        <v>0</v>
      </c>
    </row>
    <row r="1343" s="1" customFormat="1" hidden="1" customHeight="1" spans="1:3">
      <c r="A1343" s="130">
        <v>2240504</v>
      </c>
      <c r="B1343" s="130" t="s">
        <v>1823</v>
      </c>
      <c r="C1343" s="12">
        <v>0</v>
      </c>
    </row>
    <row r="1344" s="1" customFormat="1" hidden="1" customHeight="1" spans="1:3">
      <c r="A1344" s="130">
        <v>2240505</v>
      </c>
      <c r="B1344" s="130" t="s">
        <v>1824</v>
      </c>
      <c r="C1344" s="12">
        <v>0</v>
      </c>
    </row>
    <row r="1345" s="1" customFormat="1" hidden="1" customHeight="1" spans="1:3">
      <c r="A1345" s="130">
        <v>2240506</v>
      </c>
      <c r="B1345" s="130" t="s">
        <v>1825</v>
      </c>
      <c r="C1345" s="12">
        <v>0</v>
      </c>
    </row>
    <row r="1346" s="1" customFormat="1" hidden="1" customHeight="1" spans="1:3">
      <c r="A1346" s="130">
        <v>2240507</v>
      </c>
      <c r="B1346" s="130" t="s">
        <v>1826</v>
      </c>
      <c r="C1346" s="12">
        <v>0</v>
      </c>
    </row>
    <row r="1347" s="1" customFormat="1" hidden="1" customHeight="1" spans="1:3">
      <c r="A1347" s="130">
        <v>2240508</v>
      </c>
      <c r="B1347" s="130" t="s">
        <v>1827</v>
      </c>
      <c r="C1347" s="12">
        <v>0</v>
      </c>
    </row>
    <row r="1348" s="1" customFormat="1" hidden="1" customHeight="1" spans="1:3">
      <c r="A1348" s="130">
        <v>2240509</v>
      </c>
      <c r="B1348" s="130" t="s">
        <v>1828</v>
      </c>
      <c r="C1348" s="12">
        <v>0</v>
      </c>
    </row>
    <row r="1349" s="1" customFormat="1" hidden="1" customHeight="1" spans="1:3">
      <c r="A1349" s="130">
        <v>2240510</v>
      </c>
      <c r="B1349" s="130" t="s">
        <v>1829</v>
      </c>
      <c r="C1349" s="12">
        <v>0</v>
      </c>
    </row>
    <row r="1350" s="1" customFormat="1" hidden="1" customHeight="1" spans="1:3">
      <c r="A1350" s="130">
        <v>2240550</v>
      </c>
      <c r="B1350" s="130" t="s">
        <v>1830</v>
      </c>
      <c r="C1350" s="12">
        <v>0</v>
      </c>
    </row>
    <row r="1351" s="1" customFormat="1" hidden="1" customHeight="1" spans="1:3">
      <c r="A1351" s="130">
        <v>2240599</v>
      </c>
      <c r="B1351" s="130" t="s">
        <v>1831</v>
      </c>
      <c r="C1351" s="12">
        <v>0</v>
      </c>
    </row>
    <row r="1352" s="1" customFormat="1" hidden="1" customHeight="1" spans="1:3">
      <c r="A1352" s="130">
        <v>22406</v>
      </c>
      <c r="B1352" s="133" t="s">
        <v>1832</v>
      </c>
      <c r="C1352" s="12">
        <f>SUM(C1353:C1355)</f>
        <v>0</v>
      </c>
    </row>
    <row r="1353" s="1" customFormat="1" hidden="1" customHeight="1" spans="1:3">
      <c r="A1353" s="130">
        <v>2240601</v>
      </c>
      <c r="B1353" s="130" t="s">
        <v>1833</v>
      </c>
      <c r="C1353" s="12">
        <v>0</v>
      </c>
    </row>
    <row r="1354" s="1" customFormat="1" hidden="1" customHeight="1" spans="1:3">
      <c r="A1354" s="130">
        <v>2240602</v>
      </c>
      <c r="B1354" s="130" t="s">
        <v>1834</v>
      </c>
      <c r="C1354" s="12">
        <v>0</v>
      </c>
    </row>
    <row r="1355" s="1" customFormat="1" hidden="1" customHeight="1" spans="1:3">
      <c r="A1355" s="130">
        <v>2240699</v>
      </c>
      <c r="B1355" s="130" t="s">
        <v>1835</v>
      </c>
      <c r="C1355" s="12">
        <v>0</v>
      </c>
    </row>
    <row r="1356" s="1" customFormat="1" hidden="1" customHeight="1" spans="1:3">
      <c r="A1356" s="130">
        <v>22407</v>
      </c>
      <c r="B1356" s="133" t="s">
        <v>1836</v>
      </c>
      <c r="C1356" s="12">
        <f>SUM(C1357:C1361)</f>
        <v>0</v>
      </c>
    </row>
    <row r="1357" s="1" customFormat="1" hidden="1" customHeight="1" spans="1:3">
      <c r="A1357" s="130">
        <v>2240701</v>
      </c>
      <c r="B1357" s="130" t="s">
        <v>1837</v>
      </c>
      <c r="C1357" s="12">
        <v>0</v>
      </c>
    </row>
    <row r="1358" s="1" customFormat="1" hidden="1" customHeight="1" spans="1:3">
      <c r="A1358" s="130">
        <v>2240702</v>
      </c>
      <c r="B1358" s="130" t="s">
        <v>1838</v>
      </c>
      <c r="C1358" s="12">
        <v>0</v>
      </c>
    </row>
    <row r="1359" s="1" customFormat="1" hidden="1" customHeight="1" spans="1:3">
      <c r="A1359" s="130">
        <v>2240703</v>
      </c>
      <c r="B1359" s="130" t="s">
        <v>1839</v>
      </c>
      <c r="C1359" s="12">
        <v>0</v>
      </c>
    </row>
    <row r="1360" s="1" customFormat="1" hidden="1" customHeight="1" spans="1:3">
      <c r="A1360" s="130">
        <v>2240704</v>
      </c>
      <c r="B1360" s="130" t="s">
        <v>1840</v>
      </c>
      <c r="C1360" s="12">
        <v>0</v>
      </c>
    </row>
    <row r="1361" s="1" customFormat="1" hidden="1" customHeight="1" spans="1:3">
      <c r="A1361" s="130">
        <v>2240799</v>
      </c>
      <c r="B1361" s="130" t="s">
        <v>1841</v>
      </c>
      <c r="C1361" s="12">
        <v>0</v>
      </c>
    </row>
    <row r="1362" s="1" customFormat="1" hidden="1" customHeight="1" spans="1:3">
      <c r="A1362" s="130">
        <v>22499</v>
      </c>
      <c r="B1362" s="133" t="s">
        <v>1842</v>
      </c>
      <c r="C1362" s="12">
        <v>0</v>
      </c>
    </row>
    <row r="1363" s="1" customFormat="1" hidden="1" customHeight="1" spans="1:3">
      <c r="A1363" s="130">
        <v>229</v>
      </c>
      <c r="B1363" s="133" t="s">
        <v>1843</v>
      </c>
      <c r="C1363" s="12">
        <f>C1364</f>
        <v>0</v>
      </c>
    </row>
    <row r="1364" s="1" customFormat="1" hidden="1" customHeight="1" spans="1:3">
      <c r="A1364" s="130">
        <v>22999</v>
      </c>
      <c r="B1364" s="133" t="s">
        <v>1844</v>
      </c>
      <c r="C1364" s="12">
        <f>C1365</f>
        <v>0</v>
      </c>
    </row>
    <row r="1365" s="1" customFormat="1" hidden="1" customHeight="1" spans="1:3">
      <c r="A1365" s="130">
        <v>2299901</v>
      </c>
      <c r="B1365" s="130" t="s">
        <v>1845</v>
      </c>
      <c r="C1365" s="12">
        <v>0</v>
      </c>
    </row>
    <row r="1366" s="1" customFormat="1" customHeight="1" spans="1:3">
      <c r="A1366" s="130">
        <v>232</v>
      </c>
      <c r="B1366" s="133" t="s">
        <v>1846</v>
      </c>
      <c r="C1366" s="12">
        <f>SUM(C1367,C1368,C1369)</f>
        <v>7100</v>
      </c>
    </row>
    <row r="1367" s="1" customFormat="1" hidden="1" customHeight="1" spans="1:3">
      <c r="A1367" s="130">
        <v>23201</v>
      </c>
      <c r="B1367" s="133" t="s">
        <v>1847</v>
      </c>
      <c r="C1367" s="12">
        <v>0</v>
      </c>
    </row>
    <row r="1368" s="1" customFormat="1" hidden="1" customHeight="1" spans="1:3">
      <c r="A1368" s="130">
        <v>23202</v>
      </c>
      <c r="B1368" s="133" t="s">
        <v>1848</v>
      </c>
      <c r="C1368" s="12">
        <v>0</v>
      </c>
    </row>
    <row r="1369" s="1" customFormat="1" customHeight="1" spans="1:3">
      <c r="A1369" s="130">
        <v>23203</v>
      </c>
      <c r="B1369" s="133" t="s">
        <v>1849</v>
      </c>
      <c r="C1369" s="12">
        <f>SUM(C1370:C1373)</f>
        <v>7100</v>
      </c>
    </row>
    <row r="1370" s="1" customFormat="1" ht="17.25" customHeight="1" spans="1:3">
      <c r="A1370" s="130">
        <v>2320301</v>
      </c>
      <c r="B1370" s="130" t="s">
        <v>1850</v>
      </c>
      <c r="C1370" s="12">
        <v>7100</v>
      </c>
    </row>
    <row r="1371" s="1" customFormat="1" hidden="1" customHeight="1" spans="1:3">
      <c r="A1371" s="130">
        <v>2320302</v>
      </c>
      <c r="B1371" s="130" t="s">
        <v>1851</v>
      </c>
      <c r="C1371" s="12">
        <v>0</v>
      </c>
    </row>
    <row r="1372" s="1" customFormat="1" hidden="1" customHeight="1" spans="1:3">
      <c r="A1372" s="130">
        <v>2320303</v>
      </c>
      <c r="B1372" s="130" t="s">
        <v>1852</v>
      </c>
      <c r="C1372" s="12">
        <v>0</v>
      </c>
    </row>
    <row r="1373" s="1" customFormat="1" hidden="1" customHeight="1" spans="1:3">
      <c r="A1373" s="130">
        <v>2320304</v>
      </c>
      <c r="B1373" s="130" t="s">
        <v>1853</v>
      </c>
      <c r="C1373" s="12">
        <v>0</v>
      </c>
    </row>
    <row r="1374" s="1" customFormat="1" customHeight="1" spans="1:3">
      <c r="A1374" s="130">
        <v>233</v>
      </c>
      <c r="B1374" s="133" t="s">
        <v>1854</v>
      </c>
      <c r="C1374" s="12">
        <f>C1375+C1376+C1377</f>
        <v>38</v>
      </c>
    </row>
    <row r="1375" s="1" customFormat="1" hidden="1" customHeight="1" spans="1:3">
      <c r="A1375" s="130">
        <v>23301</v>
      </c>
      <c r="B1375" s="133" t="s">
        <v>1855</v>
      </c>
      <c r="C1375" s="12">
        <v>0</v>
      </c>
    </row>
    <row r="1376" s="1" customFormat="1" hidden="1" customHeight="1" spans="1:3">
      <c r="A1376" s="130">
        <v>23302</v>
      </c>
      <c r="B1376" s="133" t="s">
        <v>1856</v>
      </c>
      <c r="C1376" s="12">
        <v>0</v>
      </c>
    </row>
    <row r="1377" s="1" customFormat="1" customHeight="1" spans="1:3">
      <c r="A1377" s="130">
        <v>23303</v>
      </c>
      <c r="B1377" s="133" t="s">
        <v>1857</v>
      </c>
      <c r="C1377" s="12">
        <v>38</v>
      </c>
    </row>
  </sheetData>
  <autoFilter ref="A4:C1377">
    <filterColumn colId="2">
      <filters>
        <filter val="100"/>
        <filter val="7,100"/>
        <filter val="1"/>
        <filter val="501"/>
        <filter val="2"/>
        <filter val="503"/>
        <filter val="4"/>
        <filter val="104"/>
        <filter val="5"/>
        <filter val="105"/>
        <filter val="6"/>
        <filter val="8"/>
        <filter val="508"/>
        <filter val="13,508"/>
        <filter val="9"/>
        <filter val="909"/>
        <filter val="4,110"/>
        <filter val="5,110"/>
        <filter val="112"/>
        <filter val="512"/>
        <filter val="513"/>
        <filter val="6,513"/>
        <filter val="514"/>
        <filter val="117"/>
        <filter val="2,123"/>
        <filter val="126"/>
        <filter val="127"/>
        <filter val="927"/>
        <filter val="2,527"/>
        <filter val="128"/>
        <filter val="2,931"/>
        <filter val="133"/>
        <filter val="534"/>
        <filter val="136"/>
        <filter val="137"/>
        <filter val="1,539"/>
        <filter val="1,939"/>
        <filter val="5,941"/>
        <filter val="142"/>
        <filter val="3,142"/>
        <filter val="144"/>
        <filter val="1,145"/>
        <filter val="147"/>
        <filter val="1,547"/>
        <filter val="149"/>
        <filter val="150"/>
        <filter val="3,151"/>
        <filter val="1,152"/>
        <filter val="154"/>
        <filter val="957"/>
        <filter val="158"/>
        <filter val="558"/>
        <filter val="160"/>
        <filter val="161"/>
        <filter val="561"/>
        <filter val="163"/>
        <filter val="964"/>
        <filter val="1,164"/>
        <filter val="165"/>
        <filter val="1,166"/>
        <filter val="568"/>
        <filter val="361,178"/>
        <filter val="171"/>
        <filter val="571"/>
        <filter val="12,172"/>
        <filter val="574"/>
        <filter val="175"/>
        <filter val="83,575"/>
        <filter val="576"/>
        <filter val="4,977"/>
        <filter val="980"/>
        <filter val="1,180"/>
        <filter val="184"/>
        <filter val="1,584"/>
        <filter val="10,584"/>
        <filter val="3,985"/>
        <filter val="8,587"/>
        <filter val="588"/>
        <filter val="589"/>
        <filter val="2,590"/>
        <filter val="191"/>
        <filter val="194"/>
        <filter val="64,194"/>
        <filter val="200"/>
        <filter val="600"/>
        <filter val="9,200"/>
        <filter val="1,604"/>
        <filter val="205"/>
        <filter val="2,205"/>
        <filter val="207"/>
        <filter val="208"/>
        <filter val="3,209"/>
        <filter val="210"/>
        <filter val="5,610"/>
        <filter val="1,612"/>
        <filter val="213"/>
        <filter val="217"/>
        <filter val="618"/>
        <filter val="621"/>
        <filter val="224"/>
        <filter val="1,625"/>
        <filter val="9,625"/>
        <filter val="13,227"/>
        <filter val="1,231"/>
        <filter val="2,632"/>
        <filter val="1,239"/>
        <filter val="240"/>
        <filter val="241"/>
        <filter val="1,242"/>
        <filter val="2,643"/>
        <filter val="247"/>
        <filter val="250"/>
        <filter val="260"/>
        <filter val="2,664"/>
        <filter val="35,664"/>
        <filter val="268"/>
        <filter val="271"/>
        <filter val="17,271"/>
        <filter val="273"/>
        <filter val="675"/>
        <filter val="679"/>
        <filter val="2,683"/>
        <filter val="285"/>
        <filter val="2,685"/>
        <filter val="291"/>
        <filter val="692"/>
        <filter val="295"/>
        <filter val="300"/>
        <filter val="301"/>
        <filter val="11,301"/>
        <filter val="302"/>
        <filter val="703"/>
        <filter val="8,707"/>
        <filter val="308"/>
        <filter val="309"/>
        <filter val="310"/>
        <filter val="40,311"/>
        <filter val="312"/>
        <filter val="1,315"/>
        <filter val="50,318"/>
        <filter val="319"/>
        <filter val="320"/>
        <filter val="321"/>
        <filter val="725"/>
        <filter val="1,329"/>
        <filter val="732"/>
        <filter val="1,334"/>
        <filter val="28,736"/>
        <filter val="27,337"/>
        <filter val="5,338"/>
        <filter val="1,340"/>
        <filter val="36,743"/>
        <filter val="1,344"/>
        <filter val="2,746"/>
        <filter val="3,346"/>
        <filter val="1,363"/>
        <filter val="12,765"/>
        <filter val="4,767"/>
        <filter val="1,370"/>
        <filter val="374"/>
        <filter val="69,774"/>
        <filter val="378"/>
        <filter val="1,378"/>
        <filter val="382"/>
        <filter val="783"/>
        <filter val="386"/>
        <filter val="788"/>
        <filter val="1,794"/>
        <filter val="795"/>
        <filter val="2,795"/>
        <filter val="1,399"/>
        <filter val="400"/>
        <filter val="2,400"/>
        <filter val="801"/>
        <filter val="3,001"/>
        <filter val="803"/>
        <filter val="2,007"/>
        <filter val="408"/>
        <filter val="17,408"/>
        <filter val="10"/>
        <filter val="410"/>
        <filter val="11"/>
        <filter val="15"/>
        <filter val="418"/>
        <filter val="818"/>
        <filter val="10,018"/>
        <filter val="19"/>
        <filter val="20"/>
        <filter val="2,020"/>
        <filter val="822"/>
        <filter val="3,822"/>
        <filter val="23"/>
        <filter val="425"/>
        <filter val="825"/>
        <filter val="26"/>
        <filter val="27"/>
        <filter val="428"/>
        <filter val="29"/>
        <filter val="2,029"/>
        <filter val="30"/>
        <filter val="431"/>
        <filter val="2,431"/>
        <filter val="32"/>
        <filter val="33"/>
        <filter val="9,435"/>
        <filter val="36"/>
        <filter val="37"/>
        <filter val="38"/>
        <filter val="438"/>
        <filter val="1,039"/>
        <filter val="40"/>
        <filter val="43"/>
        <filter val="44"/>
        <filter val="444"/>
        <filter val="445"/>
        <filter val="1,445"/>
        <filter val="1,446"/>
        <filter val="3,447"/>
        <filter val="48"/>
        <filter val="49"/>
        <filter val="454"/>
        <filter val="455"/>
        <filter val="1,455"/>
        <filter val="2,855"/>
        <filter val="1,856"/>
        <filter val="58"/>
        <filter val="458"/>
        <filter val="859"/>
        <filter val="60"/>
        <filter val="61"/>
        <filter val="3,862"/>
        <filter val="2,063"/>
        <filter val="2,064"/>
        <filter val="4,065"/>
        <filter val="32,465"/>
        <filter val="66"/>
        <filter val="466"/>
        <filter val="866"/>
        <filter val="1,866"/>
        <filter val="67"/>
        <filter val="68"/>
        <filter val="3,872"/>
        <filter val="73"/>
        <filter val="74"/>
        <filter val="28,874"/>
        <filter val="1,075"/>
        <filter val="24,876"/>
        <filter val="477"/>
        <filter val="79"/>
        <filter val="479"/>
        <filter val="80"/>
        <filter val="481"/>
        <filter val="482"/>
        <filter val="1,082"/>
        <filter val="1,883"/>
        <filter val="1,084"/>
        <filter val="31,485"/>
        <filter val="886"/>
        <filter val="89"/>
        <filter val="4,489"/>
        <filter val="90"/>
        <filter val="13,890"/>
        <filter val="91"/>
        <filter val="94"/>
        <filter val="6,894"/>
        <filter val="95"/>
        <filter val="495"/>
        <filter val="496"/>
        <filter val="9,896"/>
        <filter val="898"/>
      </filters>
    </filterColumn>
    <extLst/>
  </autoFilter>
  <mergeCells count="2">
    <mergeCell ref="A2:C2"/>
    <mergeCell ref="A3:C3"/>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0"/>
  <sheetViews>
    <sheetView workbookViewId="0">
      <selection activeCell="H23" sqref="H23"/>
    </sheetView>
  </sheetViews>
  <sheetFormatPr defaultColWidth="9" defaultRowHeight="13.5" outlineLevelCol="4"/>
  <cols>
    <col min="1" max="1" width="13.5" style="252" customWidth="1"/>
    <col min="2" max="2" width="34" style="252" customWidth="1"/>
    <col min="3" max="3" width="18.375" style="252" customWidth="1"/>
    <col min="4" max="4" width="12.625" style="252" customWidth="1"/>
    <col min="5" max="16384" width="9" style="252"/>
  </cols>
  <sheetData>
    <row r="1" ht="24" customHeight="1" spans="1:1">
      <c r="A1" s="252" t="s">
        <v>1858</v>
      </c>
    </row>
    <row r="2" ht="44" customHeight="1" spans="1:5">
      <c r="A2" s="253" t="s">
        <v>1859</v>
      </c>
      <c r="B2" s="254"/>
      <c r="C2" s="254"/>
      <c r="D2" s="254"/>
      <c r="E2" s="254"/>
    </row>
    <row r="3" ht="16" customHeight="1" spans="1:5">
      <c r="A3" s="255"/>
      <c r="B3" s="256"/>
      <c r="C3" s="256"/>
      <c r="D3" s="257" t="s">
        <v>60</v>
      </c>
      <c r="E3" s="256"/>
    </row>
    <row r="4" ht="14.25" spans="1:5">
      <c r="A4" s="258" t="s">
        <v>95</v>
      </c>
      <c r="B4" s="258" t="s">
        <v>96</v>
      </c>
      <c r="C4" s="259" t="s">
        <v>800</v>
      </c>
      <c r="D4" s="259" t="s">
        <v>1860</v>
      </c>
      <c r="E4" s="260"/>
    </row>
    <row r="5" ht="57" spans="1:5">
      <c r="A5" s="261"/>
      <c r="B5" s="261"/>
      <c r="C5" s="261"/>
      <c r="D5" s="262" t="s">
        <v>1861</v>
      </c>
      <c r="E5" s="262" t="s">
        <v>1862</v>
      </c>
    </row>
    <row r="6" ht="14.25" spans="1:5">
      <c r="A6" s="263"/>
      <c r="B6" s="264" t="s">
        <v>800</v>
      </c>
      <c r="C6" s="265">
        <f>C7+C12+C23+C31+C38+C42+C45+C49+C52+C58+C61+C66</f>
        <v>361178</v>
      </c>
      <c r="D6" s="265">
        <f>D7+D12+D23+D31+D38+D42+D45+D49+D52+D58+D61+D66</f>
        <v>361178</v>
      </c>
      <c r="E6" s="265">
        <f>E7+E12+E23+E31+E38+E42+E45+E49+E52+E58+E61+E66</f>
        <v>0</v>
      </c>
    </row>
    <row r="7" ht="14.25" spans="1:5">
      <c r="A7" s="263">
        <v>501</v>
      </c>
      <c r="B7" s="266" t="s">
        <v>1863</v>
      </c>
      <c r="C7" s="265">
        <f>SUM(C8:C11)</f>
        <v>60374</v>
      </c>
      <c r="D7" s="265">
        <f>SUM(D8:D11)</f>
        <v>60374</v>
      </c>
      <c r="E7" s="265">
        <f>SUM(E8:E11)</f>
        <v>0</v>
      </c>
    </row>
    <row r="8" ht="14.25" spans="1:5">
      <c r="A8" s="263">
        <v>50101</v>
      </c>
      <c r="B8" s="263" t="s">
        <v>1864</v>
      </c>
      <c r="C8" s="265">
        <v>53845</v>
      </c>
      <c r="D8" s="265">
        <v>53845</v>
      </c>
      <c r="E8" s="265">
        <v>0</v>
      </c>
    </row>
    <row r="9" ht="14.25" spans="1:5">
      <c r="A9" s="263">
        <v>50102</v>
      </c>
      <c r="B9" s="263" t="s">
        <v>1865</v>
      </c>
      <c r="C9" s="265">
        <v>4892</v>
      </c>
      <c r="D9" s="265">
        <v>4892</v>
      </c>
      <c r="E9" s="265">
        <v>0</v>
      </c>
    </row>
    <row r="10" ht="14.25" spans="1:5">
      <c r="A10" s="263">
        <v>50103</v>
      </c>
      <c r="B10" s="263" t="s">
        <v>1866</v>
      </c>
      <c r="C10" s="265">
        <v>1628</v>
      </c>
      <c r="D10" s="265">
        <v>1628</v>
      </c>
      <c r="E10" s="265">
        <v>0</v>
      </c>
    </row>
    <row r="11" ht="14.25" spans="1:5">
      <c r="A11" s="263">
        <v>50199</v>
      </c>
      <c r="B11" s="263" t="s">
        <v>1867</v>
      </c>
      <c r="C11" s="265">
        <v>9</v>
      </c>
      <c r="D11" s="265">
        <v>9</v>
      </c>
      <c r="E11" s="265">
        <v>0</v>
      </c>
    </row>
    <row r="12" ht="14.25" spans="1:5">
      <c r="A12" s="263">
        <v>502</v>
      </c>
      <c r="B12" s="266" t="s">
        <v>1868</v>
      </c>
      <c r="C12" s="265">
        <f>SUM(C13:C22)</f>
        <v>31417</v>
      </c>
      <c r="D12" s="265">
        <f>SUM(D13:D22)</f>
        <v>31417</v>
      </c>
      <c r="E12" s="265">
        <f>SUM(E13:E22)</f>
        <v>0</v>
      </c>
    </row>
    <row r="13" ht="14.25" spans="1:5">
      <c r="A13" s="263">
        <v>50201</v>
      </c>
      <c r="B13" s="263" t="s">
        <v>1869</v>
      </c>
      <c r="C13" s="265">
        <v>19286</v>
      </c>
      <c r="D13" s="265">
        <v>19286</v>
      </c>
      <c r="E13" s="265">
        <v>0</v>
      </c>
    </row>
    <row r="14" ht="14.25" spans="1:5">
      <c r="A14" s="263">
        <v>50202</v>
      </c>
      <c r="B14" s="263" t="s">
        <v>1870</v>
      </c>
      <c r="C14" s="265">
        <v>396</v>
      </c>
      <c r="D14" s="265">
        <v>396</v>
      </c>
      <c r="E14" s="265">
        <v>0</v>
      </c>
    </row>
    <row r="15" ht="14.25" spans="1:5">
      <c r="A15" s="263">
        <v>50203</v>
      </c>
      <c r="B15" s="263" t="s">
        <v>1871</v>
      </c>
      <c r="C15" s="265">
        <v>802</v>
      </c>
      <c r="D15" s="265">
        <v>802</v>
      </c>
      <c r="E15" s="265">
        <v>0</v>
      </c>
    </row>
    <row r="16" ht="14.25" spans="1:5">
      <c r="A16" s="263">
        <v>50204</v>
      </c>
      <c r="B16" s="263" t="s">
        <v>1872</v>
      </c>
      <c r="C16" s="265">
        <v>1365</v>
      </c>
      <c r="D16" s="265">
        <v>1365</v>
      </c>
      <c r="E16" s="265">
        <v>0</v>
      </c>
    </row>
    <row r="17" ht="14.25" spans="1:5">
      <c r="A17" s="263">
        <v>50205</v>
      </c>
      <c r="B17" s="263" t="s">
        <v>1873</v>
      </c>
      <c r="C17" s="265">
        <v>1739</v>
      </c>
      <c r="D17" s="265">
        <v>1739</v>
      </c>
      <c r="E17" s="265">
        <v>0</v>
      </c>
    </row>
    <row r="18" ht="14.25" spans="1:5">
      <c r="A18" s="263">
        <v>50206</v>
      </c>
      <c r="B18" s="263" t="s">
        <v>1874</v>
      </c>
      <c r="C18" s="265">
        <v>336</v>
      </c>
      <c r="D18" s="265">
        <v>336</v>
      </c>
      <c r="E18" s="265">
        <v>0</v>
      </c>
    </row>
    <row r="19" ht="14.25" spans="1:5">
      <c r="A19" s="263">
        <v>50207</v>
      </c>
      <c r="B19" s="263" t="s">
        <v>1875</v>
      </c>
      <c r="C19" s="265">
        <v>3</v>
      </c>
      <c r="D19" s="265">
        <v>3</v>
      </c>
      <c r="E19" s="265">
        <v>0</v>
      </c>
    </row>
    <row r="20" ht="14.25" spans="1:5">
      <c r="A20" s="263">
        <v>50208</v>
      </c>
      <c r="B20" s="263" t="s">
        <v>1876</v>
      </c>
      <c r="C20" s="265">
        <v>648</v>
      </c>
      <c r="D20" s="265">
        <v>648</v>
      </c>
      <c r="E20" s="265">
        <v>0</v>
      </c>
    </row>
    <row r="21" ht="14.25" spans="1:5">
      <c r="A21" s="263">
        <v>50209</v>
      </c>
      <c r="B21" s="263" t="s">
        <v>1877</v>
      </c>
      <c r="C21" s="265">
        <v>1395</v>
      </c>
      <c r="D21" s="265">
        <v>1395</v>
      </c>
      <c r="E21" s="265">
        <v>0</v>
      </c>
    </row>
    <row r="22" ht="14.25" spans="1:5">
      <c r="A22" s="263">
        <v>50299</v>
      </c>
      <c r="B22" s="263" t="s">
        <v>1878</v>
      </c>
      <c r="C22" s="265">
        <v>5447</v>
      </c>
      <c r="D22" s="265">
        <v>5447</v>
      </c>
      <c r="E22" s="265">
        <v>0</v>
      </c>
    </row>
    <row r="23" ht="14.25" spans="1:5">
      <c r="A23" s="263">
        <v>503</v>
      </c>
      <c r="B23" s="266" t="s">
        <v>1879</v>
      </c>
      <c r="C23" s="265">
        <f>SUM(C24:C30)</f>
        <v>93139</v>
      </c>
      <c r="D23" s="265">
        <f>SUM(D24:D30)</f>
        <v>93139</v>
      </c>
      <c r="E23" s="265">
        <f>SUM(E24:E30)</f>
        <v>0</v>
      </c>
    </row>
    <row r="24" ht="14.25" spans="1:5">
      <c r="A24" s="263">
        <v>50301</v>
      </c>
      <c r="B24" s="263" t="s">
        <v>1880</v>
      </c>
      <c r="C24" s="265">
        <v>2886</v>
      </c>
      <c r="D24" s="265">
        <v>2886</v>
      </c>
      <c r="E24" s="265">
        <v>0</v>
      </c>
    </row>
    <row r="25" ht="14.25" spans="1:5">
      <c r="A25" s="263">
        <v>50302</v>
      </c>
      <c r="B25" s="263" t="s">
        <v>1881</v>
      </c>
      <c r="C25" s="265">
        <v>88248</v>
      </c>
      <c r="D25" s="265">
        <v>88248</v>
      </c>
      <c r="E25" s="265">
        <v>0</v>
      </c>
    </row>
    <row r="26" ht="14.25" spans="1:5">
      <c r="A26" s="263">
        <v>50303</v>
      </c>
      <c r="B26" s="263" t="s">
        <v>1882</v>
      </c>
      <c r="C26" s="265">
        <v>18</v>
      </c>
      <c r="D26" s="265">
        <v>18</v>
      </c>
      <c r="E26" s="265">
        <v>0</v>
      </c>
    </row>
    <row r="27" ht="14.25" spans="1:5">
      <c r="A27" s="263">
        <v>50305</v>
      </c>
      <c r="B27" s="263" t="s">
        <v>1883</v>
      </c>
      <c r="C27" s="265">
        <v>500</v>
      </c>
      <c r="D27" s="265">
        <v>500</v>
      </c>
      <c r="E27" s="265">
        <v>0</v>
      </c>
    </row>
    <row r="28" ht="14.25" spans="1:5">
      <c r="A28" s="263">
        <v>50306</v>
      </c>
      <c r="B28" s="263" t="s">
        <v>1884</v>
      </c>
      <c r="C28" s="265">
        <v>1057</v>
      </c>
      <c r="D28" s="265">
        <v>1057</v>
      </c>
      <c r="E28" s="265">
        <v>0</v>
      </c>
    </row>
    <row r="29" ht="14.25" spans="1:5">
      <c r="A29" s="263">
        <v>50307</v>
      </c>
      <c r="B29" s="263" t="s">
        <v>1885</v>
      </c>
      <c r="C29" s="265">
        <v>300</v>
      </c>
      <c r="D29" s="265">
        <v>300</v>
      </c>
      <c r="E29" s="265">
        <v>0</v>
      </c>
    </row>
    <row r="30" ht="14.25" spans="1:5">
      <c r="A30" s="263">
        <v>50399</v>
      </c>
      <c r="B30" s="263" t="s">
        <v>1886</v>
      </c>
      <c r="C30" s="265">
        <v>130</v>
      </c>
      <c r="D30" s="265">
        <v>130</v>
      </c>
      <c r="E30" s="265">
        <v>0</v>
      </c>
    </row>
    <row r="31" ht="14.25" spans="1:5">
      <c r="A31" s="263">
        <v>504</v>
      </c>
      <c r="B31" s="266" t="s">
        <v>1887</v>
      </c>
      <c r="C31" s="265">
        <f>SUM(C32:C37)</f>
        <v>11264</v>
      </c>
      <c r="D31" s="265">
        <f>SUM(D32:D37)</f>
        <v>11264</v>
      </c>
      <c r="E31" s="265">
        <f>SUM(E32:E37)</f>
        <v>0</v>
      </c>
    </row>
    <row r="32" ht="14.25" spans="1:5">
      <c r="A32" s="263">
        <v>50401</v>
      </c>
      <c r="B32" s="263" t="s">
        <v>1880</v>
      </c>
      <c r="C32" s="265">
        <v>0</v>
      </c>
      <c r="D32" s="265">
        <v>0</v>
      </c>
      <c r="E32" s="265">
        <v>0</v>
      </c>
    </row>
    <row r="33" ht="14.25" spans="1:5">
      <c r="A33" s="263">
        <v>50402</v>
      </c>
      <c r="B33" s="263" t="s">
        <v>1881</v>
      </c>
      <c r="C33" s="265">
        <v>4708</v>
      </c>
      <c r="D33" s="265">
        <v>4708</v>
      </c>
      <c r="E33" s="265">
        <v>0</v>
      </c>
    </row>
    <row r="34" ht="14.25" spans="1:5">
      <c r="A34" s="263">
        <v>50403</v>
      </c>
      <c r="B34" s="263" t="s">
        <v>1882</v>
      </c>
      <c r="C34" s="265">
        <v>0</v>
      </c>
      <c r="D34" s="265">
        <v>0</v>
      </c>
      <c r="E34" s="265">
        <v>0</v>
      </c>
    </row>
    <row r="35" ht="14.25" spans="1:5">
      <c r="A35" s="263">
        <v>50404</v>
      </c>
      <c r="B35" s="263" t="s">
        <v>1884</v>
      </c>
      <c r="C35" s="265">
        <v>462</v>
      </c>
      <c r="D35" s="265">
        <v>462</v>
      </c>
      <c r="E35" s="265">
        <v>0</v>
      </c>
    </row>
    <row r="36" ht="14.25" spans="1:5">
      <c r="A36" s="263">
        <v>50405</v>
      </c>
      <c r="B36" s="263" t="s">
        <v>1885</v>
      </c>
      <c r="C36" s="265">
        <v>2304</v>
      </c>
      <c r="D36" s="265">
        <v>2304</v>
      </c>
      <c r="E36" s="265">
        <v>0</v>
      </c>
    </row>
    <row r="37" ht="14.25" spans="1:5">
      <c r="A37" s="263">
        <v>50499</v>
      </c>
      <c r="B37" s="263" t="s">
        <v>1886</v>
      </c>
      <c r="C37" s="265">
        <v>3790</v>
      </c>
      <c r="D37" s="265">
        <v>3790</v>
      </c>
      <c r="E37" s="265">
        <v>0</v>
      </c>
    </row>
    <row r="38" ht="14.25" spans="1:5">
      <c r="A38" s="263">
        <v>505</v>
      </c>
      <c r="B38" s="266" t="s">
        <v>1888</v>
      </c>
      <c r="C38" s="265">
        <f>SUM(C39:C41)</f>
        <v>101522</v>
      </c>
      <c r="D38" s="265">
        <f>SUM(D39:D41)</f>
        <v>101522</v>
      </c>
      <c r="E38" s="265">
        <f>SUM(E39:E41)</f>
        <v>0</v>
      </c>
    </row>
    <row r="39" ht="14.25" spans="1:5">
      <c r="A39" s="263">
        <v>50501</v>
      </c>
      <c r="B39" s="263" t="s">
        <v>1889</v>
      </c>
      <c r="C39" s="265">
        <v>87884</v>
      </c>
      <c r="D39" s="265">
        <v>87884</v>
      </c>
      <c r="E39" s="265">
        <v>0</v>
      </c>
    </row>
    <row r="40" ht="14.25" spans="1:5">
      <c r="A40" s="263">
        <v>50502</v>
      </c>
      <c r="B40" s="263" t="s">
        <v>1890</v>
      </c>
      <c r="C40" s="265">
        <v>13588</v>
      </c>
      <c r="D40" s="265">
        <v>13588</v>
      </c>
      <c r="E40" s="265">
        <v>0</v>
      </c>
    </row>
    <row r="41" ht="14.25" spans="1:5">
      <c r="A41" s="263">
        <v>50599</v>
      </c>
      <c r="B41" s="263" t="s">
        <v>1891</v>
      </c>
      <c r="C41" s="265">
        <v>50</v>
      </c>
      <c r="D41" s="265">
        <v>50</v>
      </c>
      <c r="E41" s="265">
        <v>0</v>
      </c>
    </row>
    <row r="42" ht="14.25" spans="1:5">
      <c r="A42" s="263">
        <v>506</v>
      </c>
      <c r="B42" s="266" t="s">
        <v>1892</v>
      </c>
      <c r="C42" s="265">
        <f>SUM(C43:C44)</f>
        <v>0</v>
      </c>
      <c r="D42" s="265">
        <f>SUM(D43:D44)</f>
        <v>0</v>
      </c>
      <c r="E42" s="265">
        <f>SUM(E43:E44)</f>
        <v>0</v>
      </c>
    </row>
    <row r="43" ht="14.25" spans="1:5">
      <c r="A43" s="263">
        <v>50601</v>
      </c>
      <c r="B43" s="263" t="s">
        <v>1893</v>
      </c>
      <c r="C43" s="265"/>
      <c r="D43" s="265"/>
      <c r="E43" s="265">
        <v>0</v>
      </c>
    </row>
    <row r="44" ht="14.25" spans="1:5">
      <c r="A44" s="263">
        <v>50602</v>
      </c>
      <c r="B44" s="263" t="s">
        <v>1894</v>
      </c>
      <c r="C44" s="265"/>
      <c r="D44" s="265"/>
      <c r="E44" s="265">
        <v>0</v>
      </c>
    </row>
    <row r="45" ht="14.25" spans="1:5">
      <c r="A45" s="263">
        <v>507</v>
      </c>
      <c r="B45" s="266" t="s">
        <v>1895</v>
      </c>
      <c r="C45" s="265">
        <f>SUM(C46:C48)</f>
        <v>8127</v>
      </c>
      <c r="D45" s="265">
        <f>SUM(D46:D48)</f>
        <v>8127</v>
      </c>
      <c r="E45" s="265">
        <f>SUM(E46:E48)</f>
        <v>0</v>
      </c>
    </row>
    <row r="46" ht="14.25" spans="1:5">
      <c r="A46" s="263">
        <v>50701</v>
      </c>
      <c r="B46" s="263" t="s">
        <v>1896</v>
      </c>
      <c r="C46" s="265">
        <v>7807</v>
      </c>
      <c r="D46" s="265">
        <v>7807</v>
      </c>
      <c r="E46" s="265">
        <v>0</v>
      </c>
    </row>
    <row r="47" ht="14.25" spans="1:5">
      <c r="A47" s="263">
        <v>50702</v>
      </c>
      <c r="B47" s="263" t="s">
        <v>1897</v>
      </c>
      <c r="C47" s="265">
        <v>0</v>
      </c>
      <c r="D47" s="265">
        <v>0</v>
      </c>
      <c r="E47" s="265"/>
    </row>
    <row r="48" ht="14.25" spans="1:5">
      <c r="A48" s="263">
        <v>50799</v>
      </c>
      <c r="B48" s="263" t="s">
        <v>1898</v>
      </c>
      <c r="C48" s="265">
        <v>320</v>
      </c>
      <c r="D48" s="265">
        <v>320</v>
      </c>
      <c r="E48" s="265">
        <v>0</v>
      </c>
    </row>
    <row r="49" ht="14.25" spans="1:5">
      <c r="A49" s="263">
        <v>508</v>
      </c>
      <c r="B49" s="266" t="s">
        <v>1899</v>
      </c>
      <c r="C49" s="265">
        <f>SUM(C50:C51)</f>
        <v>0</v>
      </c>
      <c r="D49" s="265">
        <f>SUM(D50:D51)</f>
        <v>0</v>
      </c>
      <c r="E49" s="265">
        <f>SUM(E50:E51)</f>
        <v>0</v>
      </c>
    </row>
    <row r="50" ht="14.25" spans="1:5">
      <c r="A50" s="263">
        <v>50801</v>
      </c>
      <c r="B50" s="263" t="s">
        <v>1900</v>
      </c>
      <c r="C50" s="265">
        <v>0</v>
      </c>
      <c r="D50" s="265">
        <v>0</v>
      </c>
      <c r="E50" s="265">
        <v>0</v>
      </c>
    </row>
    <row r="51" ht="14.25" spans="1:5">
      <c r="A51" s="263">
        <v>50802</v>
      </c>
      <c r="B51" s="263" t="s">
        <v>1901</v>
      </c>
      <c r="C51" s="265">
        <v>0</v>
      </c>
      <c r="D51" s="265">
        <v>0</v>
      </c>
      <c r="E51" s="265">
        <v>0</v>
      </c>
    </row>
    <row r="52" ht="14.25" spans="1:5">
      <c r="A52" s="263">
        <v>509</v>
      </c>
      <c r="B52" s="266" t="s">
        <v>1902</v>
      </c>
      <c r="C52" s="265">
        <f>SUM(C53:C57)</f>
        <v>21297</v>
      </c>
      <c r="D52" s="265">
        <f>SUM(D53:D57)</f>
        <v>21297</v>
      </c>
      <c r="E52" s="265">
        <f>SUM(E53:E57)</f>
        <v>0</v>
      </c>
    </row>
    <row r="53" ht="14.25" spans="1:5">
      <c r="A53" s="263">
        <v>50901</v>
      </c>
      <c r="B53" s="263" t="s">
        <v>1903</v>
      </c>
      <c r="C53" s="265">
        <v>19372</v>
      </c>
      <c r="D53" s="265">
        <v>19372</v>
      </c>
      <c r="E53" s="265">
        <v>0</v>
      </c>
    </row>
    <row r="54" ht="14.25" spans="1:5">
      <c r="A54" s="263">
        <v>50902</v>
      </c>
      <c r="B54" s="263" t="s">
        <v>1904</v>
      </c>
      <c r="C54" s="265">
        <v>0</v>
      </c>
      <c r="D54" s="265">
        <v>0</v>
      </c>
      <c r="E54" s="265">
        <v>0</v>
      </c>
    </row>
    <row r="55" ht="14.25" spans="1:5">
      <c r="A55" s="263">
        <v>50903</v>
      </c>
      <c r="B55" s="263" t="s">
        <v>1905</v>
      </c>
      <c r="C55" s="265">
        <v>0</v>
      </c>
      <c r="D55" s="265">
        <v>0</v>
      </c>
      <c r="E55" s="265">
        <v>0</v>
      </c>
    </row>
    <row r="56" ht="14.25" spans="1:5">
      <c r="A56" s="263">
        <v>50905</v>
      </c>
      <c r="B56" s="263" t="s">
        <v>1906</v>
      </c>
      <c r="C56" s="265">
        <v>293</v>
      </c>
      <c r="D56" s="265">
        <v>293</v>
      </c>
      <c r="E56" s="265">
        <v>0</v>
      </c>
    </row>
    <row r="57" ht="14.25" spans="1:5">
      <c r="A57" s="263">
        <v>50999</v>
      </c>
      <c r="B57" s="263" t="s">
        <v>1907</v>
      </c>
      <c r="C57" s="265">
        <v>1632</v>
      </c>
      <c r="D57" s="265">
        <v>1632</v>
      </c>
      <c r="E57" s="265">
        <v>0</v>
      </c>
    </row>
    <row r="58" ht="14.25" spans="1:5">
      <c r="A58" s="263">
        <v>510</v>
      </c>
      <c r="B58" s="266" t="s">
        <v>1908</v>
      </c>
      <c r="C58" s="265">
        <f>SUM(C59:C60)</f>
        <v>14927</v>
      </c>
      <c r="D58" s="265">
        <f>SUM(D59:D60)</f>
        <v>14927</v>
      </c>
      <c r="E58" s="265">
        <f>SUM(E59:E60)</f>
        <v>0</v>
      </c>
    </row>
    <row r="59" ht="14.25" spans="1:5">
      <c r="A59" s="263">
        <v>51002</v>
      </c>
      <c r="B59" s="263" t="s">
        <v>1909</v>
      </c>
      <c r="C59" s="265">
        <v>14927</v>
      </c>
      <c r="D59" s="265">
        <v>14927</v>
      </c>
      <c r="E59" s="265">
        <v>0</v>
      </c>
    </row>
    <row r="60" ht="14.25" spans="1:5">
      <c r="A60" s="263">
        <v>51003</v>
      </c>
      <c r="B60" s="263" t="s">
        <v>1199</v>
      </c>
      <c r="C60" s="265">
        <v>0</v>
      </c>
      <c r="D60" s="265">
        <v>0</v>
      </c>
      <c r="E60" s="265">
        <v>0</v>
      </c>
    </row>
    <row r="61" ht="14.25" spans="1:5">
      <c r="A61" s="263">
        <v>511</v>
      </c>
      <c r="B61" s="266" t="s">
        <v>1910</v>
      </c>
      <c r="C61" s="265">
        <f>SUM(C62:C65)</f>
        <v>7138</v>
      </c>
      <c r="D61" s="265">
        <f>SUM(D62:D65)</f>
        <v>7138</v>
      </c>
      <c r="E61" s="265">
        <f>SUM(E62:E65)</f>
        <v>0</v>
      </c>
    </row>
    <row r="62" ht="14.25" spans="1:5">
      <c r="A62" s="263">
        <v>51101</v>
      </c>
      <c r="B62" s="263" t="s">
        <v>1911</v>
      </c>
      <c r="C62" s="265">
        <v>7100</v>
      </c>
      <c r="D62" s="265">
        <v>7100</v>
      </c>
      <c r="E62" s="265">
        <v>0</v>
      </c>
    </row>
    <row r="63" ht="14.25" spans="1:5">
      <c r="A63" s="263">
        <v>51102</v>
      </c>
      <c r="B63" s="263" t="s">
        <v>1912</v>
      </c>
      <c r="C63" s="265">
        <v>0</v>
      </c>
      <c r="D63" s="265">
        <v>0</v>
      </c>
      <c r="E63" s="265">
        <v>0</v>
      </c>
    </row>
    <row r="64" ht="14.25" spans="1:5">
      <c r="A64" s="263">
        <v>51103</v>
      </c>
      <c r="B64" s="263" t="s">
        <v>1913</v>
      </c>
      <c r="C64" s="265">
        <v>38</v>
      </c>
      <c r="D64" s="265">
        <v>38</v>
      </c>
      <c r="E64" s="265"/>
    </row>
    <row r="65" ht="14.25" spans="1:5">
      <c r="A65" s="263">
        <v>51104</v>
      </c>
      <c r="B65" s="263" t="s">
        <v>1914</v>
      </c>
      <c r="C65" s="265">
        <v>0</v>
      </c>
      <c r="D65" s="265">
        <v>0</v>
      </c>
      <c r="E65" s="265">
        <v>0</v>
      </c>
    </row>
    <row r="66" ht="14.25" spans="1:5">
      <c r="A66" s="263">
        <v>599</v>
      </c>
      <c r="B66" s="266" t="s">
        <v>1915</v>
      </c>
      <c r="C66" s="265">
        <f>SUM(C67:C70)</f>
        <v>11973</v>
      </c>
      <c r="D66" s="265">
        <f>SUM(D67:D70)</f>
        <v>11973</v>
      </c>
      <c r="E66" s="265">
        <f>SUM(E67:E70)</f>
        <v>0</v>
      </c>
    </row>
    <row r="67" ht="14.25" spans="1:5">
      <c r="A67" s="263">
        <v>59906</v>
      </c>
      <c r="B67" s="263" t="s">
        <v>1916</v>
      </c>
      <c r="C67" s="265">
        <v>0</v>
      </c>
      <c r="D67" s="265">
        <v>0</v>
      </c>
      <c r="E67" s="265">
        <v>0</v>
      </c>
    </row>
    <row r="68" ht="14.25" spans="1:5">
      <c r="A68" s="263">
        <v>59907</v>
      </c>
      <c r="B68" s="263" t="s">
        <v>1917</v>
      </c>
      <c r="C68" s="265">
        <v>0</v>
      </c>
      <c r="D68" s="265">
        <v>0</v>
      </c>
      <c r="E68" s="265">
        <v>0</v>
      </c>
    </row>
    <row r="69" ht="14.25" spans="1:5">
      <c r="A69" s="263">
        <v>59908</v>
      </c>
      <c r="B69" s="263" t="s">
        <v>1918</v>
      </c>
      <c r="C69" s="265">
        <v>0</v>
      </c>
      <c r="D69" s="265">
        <v>0</v>
      </c>
      <c r="E69" s="265">
        <v>0</v>
      </c>
    </row>
    <row r="70" ht="14.25" spans="1:5">
      <c r="A70" s="263">
        <v>59999</v>
      </c>
      <c r="B70" s="263" t="s">
        <v>1689</v>
      </c>
      <c r="C70" s="265">
        <v>11973</v>
      </c>
      <c r="D70" s="265">
        <v>11973</v>
      </c>
      <c r="E70" s="265">
        <v>0</v>
      </c>
    </row>
  </sheetData>
  <mergeCells count="5">
    <mergeCell ref="A2:E2"/>
    <mergeCell ref="D4:E4"/>
    <mergeCell ref="A4:A5"/>
    <mergeCell ref="B4:B5"/>
    <mergeCell ref="C4:C5"/>
  </mergeCell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6"/>
  <sheetViews>
    <sheetView workbookViewId="0">
      <selection activeCell="A35" sqref="A35"/>
    </sheetView>
  </sheetViews>
  <sheetFormatPr defaultColWidth="12.1833333333333" defaultRowHeight="16.95" customHeight="1" outlineLevelCol="1"/>
  <cols>
    <col min="1" max="2" width="49.75" style="1" customWidth="1"/>
    <col min="3" max="254" width="12.1833333333333" style="1" customWidth="1"/>
    <col min="255" max="16382" width="12.1833333333333" style="1"/>
    <col min="16383" max="16384" width="12.1833333333333" style="249"/>
  </cols>
  <sheetData>
    <row r="1" customHeight="1" spans="1:1">
      <c r="A1" s="1" t="s">
        <v>1919</v>
      </c>
    </row>
    <row r="2" s="1" customFormat="1" ht="34" customHeight="1" spans="1:2">
      <c r="A2" s="45" t="s">
        <v>1920</v>
      </c>
      <c r="B2" s="45"/>
    </row>
    <row r="3" s="1" customFormat="1" ht="17" customHeight="1" spans="1:2">
      <c r="A3" s="250" t="s">
        <v>60</v>
      </c>
      <c r="B3" s="250"/>
    </row>
    <row r="4" s="1" customFormat="1" ht="17" customHeight="1" spans="1:2">
      <c r="A4" s="58" t="s">
        <v>1921</v>
      </c>
      <c r="B4" s="58" t="s">
        <v>1922</v>
      </c>
    </row>
    <row r="5" s="1" customFormat="1" ht="17" customHeight="1" spans="1:2">
      <c r="A5" s="58" t="s">
        <v>1923</v>
      </c>
      <c r="B5" s="73">
        <f>SUM(B6,B7)</f>
        <v>340851</v>
      </c>
    </row>
    <row r="6" s="1" customFormat="1" ht="17" customHeight="1" spans="1:2">
      <c r="A6" s="251" t="s">
        <v>98</v>
      </c>
      <c r="B6" s="72">
        <f>'[2]L01'!C5</f>
        <v>70684</v>
      </c>
    </row>
    <row r="7" s="1" customFormat="1" ht="17" customHeight="1" spans="1:2">
      <c r="A7" s="251" t="s">
        <v>1924</v>
      </c>
      <c r="B7" s="72">
        <f>SUM(B8,B15,B56)</f>
        <v>270167</v>
      </c>
    </row>
    <row r="8" s="1" customFormat="1" ht="17" customHeight="1" spans="1:2">
      <c r="A8" s="251" t="s">
        <v>1925</v>
      </c>
      <c r="B8" s="72">
        <f>SUM(B9:B14)</f>
        <v>2613</v>
      </c>
    </row>
    <row r="9" s="1" customFormat="1" customHeight="1" spans="1:2">
      <c r="A9" s="71" t="s">
        <v>1926</v>
      </c>
      <c r="B9" s="72">
        <v>476</v>
      </c>
    </row>
    <row r="10" s="1" customFormat="1" customHeight="1" spans="1:2">
      <c r="A10" s="71" t="s">
        <v>1927</v>
      </c>
      <c r="B10" s="72">
        <v>129</v>
      </c>
    </row>
    <row r="11" s="1" customFormat="1" customHeight="1" spans="1:2">
      <c r="A11" s="71" t="s">
        <v>1928</v>
      </c>
      <c r="B11" s="72">
        <v>1887</v>
      </c>
    </row>
    <row r="12" s="1" customFormat="1" customHeight="1" spans="1:2">
      <c r="A12" s="71" t="s">
        <v>1929</v>
      </c>
      <c r="B12" s="72">
        <v>1</v>
      </c>
    </row>
    <row r="13" s="1" customFormat="1" customHeight="1" spans="1:2">
      <c r="A13" s="71" t="s">
        <v>1930</v>
      </c>
      <c r="B13" s="72">
        <v>120</v>
      </c>
    </row>
    <row r="14" s="1" customFormat="1" customHeight="1" spans="1:2">
      <c r="A14" s="71" t="s">
        <v>1931</v>
      </c>
      <c r="B14" s="72">
        <v>0</v>
      </c>
    </row>
    <row r="15" s="1" customFormat="1" customHeight="1" spans="1:2">
      <c r="A15" s="251" t="s">
        <v>1932</v>
      </c>
      <c r="B15" s="72">
        <f>SUM(B16:B55)</f>
        <v>160733</v>
      </c>
    </row>
    <row r="16" s="1" customFormat="1" customHeight="1" spans="1:2">
      <c r="A16" s="71" t="s">
        <v>1933</v>
      </c>
      <c r="B16" s="72">
        <v>0</v>
      </c>
    </row>
    <row r="17" s="1" customFormat="1" customHeight="1" spans="1:2">
      <c r="A17" s="71" t="s">
        <v>1934</v>
      </c>
      <c r="B17" s="72">
        <v>57654</v>
      </c>
    </row>
    <row r="18" s="1" customFormat="1" customHeight="1" spans="1:2">
      <c r="A18" s="71" t="s">
        <v>1935</v>
      </c>
      <c r="B18" s="72">
        <v>5777</v>
      </c>
    </row>
    <row r="19" s="1" customFormat="1" customHeight="1" spans="1:2">
      <c r="A19" s="71" t="s">
        <v>1936</v>
      </c>
      <c r="B19" s="72">
        <v>8458</v>
      </c>
    </row>
    <row r="20" s="1" customFormat="1" customHeight="1" spans="1:2">
      <c r="A20" s="71" t="s">
        <v>1937</v>
      </c>
      <c r="B20" s="72">
        <v>0</v>
      </c>
    </row>
    <row r="21" s="1" customFormat="1" customHeight="1" spans="1:2">
      <c r="A21" s="71" t="s">
        <v>1938</v>
      </c>
      <c r="B21" s="72">
        <v>0</v>
      </c>
    </row>
    <row r="22" s="1" customFormat="1" customHeight="1" spans="1:2">
      <c r="A22" s="71" t="s">
        <v>1939</v>
      </c>
      <c r="B22" s="72">
        <v>0</v>
      </c>
    </row>
    <row r="23" s="1" customFormat="1" customHeight="1" spans="1:2">
      <c r="A23" s="71" t="s">
        <v>1940</v>
      </c>
      <c r="B23" s="72">
        <v>0</v>
      </c>
    </row>
    <row r="24" s="1" customFormat="1" customHeight="1" spans="1:2">
      <c r="A24" s="71" t="s">
        <v>1941</v>
      </c>
      <c r="B24" s="72">
        <v>0</v>
      </c>
    </row>
    <row r="25" s="1" customFormat="1" customHeight="1" spans="1:2">
      <c r="A25" s="71" t="s">
        <v>1942</v>
      </c>
      <c r="B25" s="72">
        <v>0</v>
      </c>
    </row>
    <row r="26" s="1" customFormat="1" customHeight="1" spans="1:2">
      <c r="A26" s="71" t="s">
        <v>1943</v>
      </c>
      <c r="B26" s="72">
        <v>0</v>
      </c>
    </row>
    <row r="27" s="1" customFormat="1" customHeight="1" spans="1:2">
      <c r="A27" s="71" t="s">
        <v>1944</v>
      </c>
      <c r="B27" s="72">
        <v>0</v>
      </c>
    </row>
    <row r="28" s="1" customFormat="1" customHeight="1" spans="1:2">
      <c r="A28" s="71" t="s">
        <v>1945</v>
      </c>
      <c r="B28" s="72">
        <v>1256</v>
      </c>
    </row>
    <row r="29" s="1" customFormat="1" customHeight="1" spans="1:2">
      <c r="A29" s="71" t="s">
        <v>1946</v>
      </c>
      <c r="B29" s="72">
        <v>520</v>
      </c>
    </row>
    <row r="30" s="1" customFormat="1" customHeight="1" spans="1:2">
      <c r="A30" s="71" t="s">
        <v>1947</v>
      </c>
      <c r="B30" s="72">
        <v>17153</v>
      </c>
    </row>
    <row r="31" s="1" customFormat="1" customHeight="1" spans="1:2">
      <c r="A31" s="71" t="s">
        <v>1948</v>
      </c>
      <c r="B31" s="72">
        <v>1468</v>
      </c>
    </row>
    <row r="32" s="1" customFormat="1" customHeight="1" spans="1:2">
      <c r="A32" s="71" t="s">
        <v>1949</v>
      </c>
      <c r="B32" s="72">
        <v>0</v>
      </c>
    </row>
    <row r="33" s="1" customFormat="1" customHeight="1" spans="1:2">
      <c r="A33" s="71" t="s">
        <v>1950</v>
      </c>
      <c r="B33" s="72">
        <v>0</v>
      </c>
    </row>
    <row r="34" s="1" customFormat="1" customHeight="1" spans="1:2">
      <c r="A34" s="71" t="s">
        <v>1951</v>
      </c>
      <c r="B34" s="72">
        <v>12399</v>
      </c>
    </row>
    <row r="35" s="1" customFormat="1" customHeight="1" spans="1:2">
      <c r="A35" s="71" t="s">
        <v>1952</v>
      </c>
      <c r="B35" s="72">
        <v>0</v>
      </c>
    </row>
    <row r="36" s="1" customFormat="1" customHeight="1" spans="1:2">
      <c r="A36" s="71" t="s">
        <v>1953</v>
      </c>
      <c r="B36" s="72">
        <v>0</v>
      </c>
    </row>
    <row r="37" s="1" customFormat="1" customHeight="1" spans="1:2">
      <c r="A37" s="71" t="s">
        <v>1954</v>
      </c>
      <c r="B37" s="72">
        <v>0</v>
      </c>
    </row>
    <row r="38" s="1" customFormat="1" customHeight="1" spans="1:2">
      <c r="A38" s="71" t="s">
        <v>1955</v>
      </c>
      <c r="B38" s="72">
        <v>868</v>
      </c>
    </row>
    <row r="39" s="1" customFormat="1" customHeight="1" spans="1:2">
      <c r="A39" s="71" t="s">
        <v>1956</v>
      </c>
      <c r="B39" s="72">
        <v>11477</v>
      </c>
    </row>
    <row r="40" s="1" customFormat="1" customHeight="1" spans="1:2">
      <c r="A40" s="71" t="s">
        <v>1957</v>
      </c>
      <c r="B40" s="72">
        <v>35</v>
      </c>
    </row>
    <row r="41" s="1" customFormat="1" customHeight="1" spans="1:2">
      <c r="A41" s="71" t="s">
        <v>1958</v>
      </c>
      <c r="B41" s="72">
        <v>396</v>
      </c>
    </row>
    <row r="42" s="1" customFormat="1" customHeight="1" spans="1:2">
      <c r="A42" s="71" t="s">
        <v>1959</v>
      </c>
      <c r="B42" s="72">
        <v>15470</v>
      </c>
    </row>
    <row r="43" s="1" customFormat="1" customHeight="1" spans="1:2">
      <c r="A43" s="71" t="s">
        <v>1960</v>
      </c>
      <c r="B43" s="72">
        <v>5676</v>
      </c>
    </row>
    <row r="44" s="1" customFormat="1" customHeight="1" spans="1:2">
      <c r="A44" s="71" t="s">
        <v>1961</v>
      </c>
      <c r="B44" s="72">
        <v>1926</v>
      </c>
    </row>
    <row r="45" s="1" customFormat="1" customHeight="1" spans="1:2">
      <c r="A45" s="71" t="s">
        <v>1962</v>
      </c>
      <c r="B45" s="72">
        <v>0</v>
      </c>
    </row>
    <row r="46" s="1" customFormat="1" customHeight="1" spans="1:2">
      <c r="A46" s="71" t="s">
        <v>1963</v>
      </c>
      <c r="B46" s="72">
        <v>17774</v>
      </c>
    </row>
    <row r="47" s="1" customFormat="1" customHeight="1" spans="1:2">
      <c r="A47" s="71" t="s">
        <v>1964</v>
      </c>
      <c r="B47" s="72">
        <v>2123</v>
      </c>
    </row>
    <row r="48" s="1" customFormat="1" customHeight="1" spans="1:2">
      <c r="A48" s="71" t="s">
        <v>1965</v>
      </c>
      <c r="B48" s="72">
        <v>300</v>
      </c>
    </row>
    <row r="49" s="1" customFormat="1" customHeight="1" spans="1:2">
      <c r="A49" s="71" t="s">
        <v>1966</v>
      </c>
      <c r="B49" s="72">
        <v>0</v>
      </c>
    </row>
    <row r="50" s="1" customFormat="1" customHeight="1" spans="1:2">
      <c r="A50" s="71" t="s">
        <v>1967</v>
      </c>
      <c r="B50" s="72">
        <v>0</v>
      </c>
    </row>
    <row r="51" s="1" customFormat="1" customHeight="1" spans="1:2">
      <c r="A51" s="71" t="s">
        <v>1968</v>
      </c>
      <c r="B51" s="72">
        <v>0</v>
      </c>
    </row>
    <row r="52" s="1" customFormat="1" customHeight="1" spans="1:2">
      <c r="A52" s="71" t="s">
        <v>1969</v>
      </c>
      <c r="B52" s="72">
        <v>3</v>
      </c>
    </row>
    <row r="53" s="1" customFormat="1" customHeight="1" spans="1:2">
      <c r="A53" s="71" t="s">
        <v>1970</v>
      </c>
      <c r="B53" s="72">
        <v>0</v>
      </c>
    </row>
    <row r="54" s="1" customFormat="1" customHeight="1" spans="1:2">
      <c r="A54" s="71" t="s">
        <v>1971</v>
      </c>
      <c r="B54" s="72">
        <v>0</v>
      </c>
    </row>
    <row r="55" s="1" customFormat="1" customHeight="1" spans="1:2">
      <c r="A55" s="71" t="s">
        <v>1972</v>
      </c>
      <c r="B55" s="72">
        <v>0</v>
      </c>
    </row>
    <row r="56" s="1" customFormat="1" customHeight="1" spans="1:2">
      <c r="A56" s="251" t="s">
        <v>1973</v>
      </c>
      <c r="B56" s="72">
        <f>SUM(B57:B76)</f>
        <v>106821</v>
      </c>
    </row>
    <row r="57" s="1" customFormat="1" customHeight="1" spans="1:2">
      <c r="A57" s="71" t="s">
        <v>1974</v>
      </c>
      <c r="B57" s="72">
        <v>7936</v>
      </c>
    </row>
    <row r="58" s="1" customFormat="1" customHeight="1" spans="1:2">
      <c r="A58" s="71" t="s">
        <v>1975</v>
      </c>
      <c r="B58" s="72">
        <v>0</v>
      </c>
    </row>
    <row r="59" s="1" customFormat="1" ht="17" customHeight="1" spans="1:2">
      <c r="A59" s="71" t="s">
        <v>1976</v>
      </c>
      <c r="B59" s="72">
        <v>18</v>
      </c>
    </row>
    <row r="60" s="1" customFormat="1" ht="17" customHeight="1" spans="1:2">
      <c r="A60" s="71" t="s">
        <v>1977</v>
      </c>
      <c r="B60" s="72">
        <v>394</v>
      </c>
    </row>
    <row r="61" s="1" customFormat="1" ht="17" customHeight="1" spans="1:2">
      <c r="A61" s="71" t="s">
        <v>1978</v>
      </c>
      <c r="B61" s="72">
        <v>5942</v>
      </c>
    </row>
    <row r="62" s="1" customFormat="1" ht="17" customHeight="1" spans="1:2">
      <c r="A62" s="71" t="s">
        <v>1979</v>
      </c>
      <c r="B62" s="72">
        <v>49</v>
      </c>
    </row>
    <row r="63" s="1" customFormat="1" ht="17" customHeight="1" spans="1:2">
      <c r="A63" s="71" t="s">
        <v>1980</v>
      </c>
      <c r="B63" s="72">
        <v>358</v>
      </c>
    </row>
    <row r="64" s="1" customFormat="1" ht="17" customHeight="1" spans="1:2">
      <c r="A64" s="71" t="s">
        <v>1981</v>
      </c>
      <c r="B64" s="72">
        <v>4394</v>
      </c>
    </row>
    <row r="65" s="1" customFormat="1" ht="17" customHeight="1" spans="1:2">
      <c r="A65" s="71" t="s">
        <v>1982</v>
      </c>
      <c r="B65" s="72">
        <v>2066</v>
      </c>
    </row>
    <row r="66" s="1" customFormat="1" ht="17" customHeight="1" spans="1:2">
      <c r="A66" s="71" t="s">
        <v>1983</v>
      </c>
      <c r="B66" s="72">
        <v>7157</v>
      </c>
    </row>
    <row r="67" s="1" customFormat="1" ht="17" customHeight="1" spans="1:2">
      <c r="A67" s="71" t="s">
        <v>1984</v>
      </c>
      <c r="B67" s="72">
        <v>689</v>
      </c>
    </row>
    <row r="68" s="1" customFormat="1" ht="17" customHeight="1" spans="1:2">
      <c r="A68" s="71" t="s">
        <v>1985</v>
      </c>
      <c r="B68" s="72">
        <v>48393</v>
      </c>
    </row>
    <row r="69" s="1" customFormat="1" ht="17" customHeight="1" spans="1:2">
      <c r="A69" s="71" t="s">
        <v>1986</v>
      </c>
      <c r="B69" s="72">
        <v>2734</v>
      </c>
    </row>
    <row r="70" s="1" customFormat="1" ht="17" customHeight="1" spans="1:2">
      <c r="A70" s="71" t="s">
        <v>1987</v>
      </c>
      <c r="B70" s="72">
        <v>20300</v>
      </c>
    </row>
    <row r="71" s="1" customFormat="1" ht="17" customHeight="1" spans="1:2">
      <c r="A71" s="71" t="s">
        <v>1988</v>
      </c>
      <c r="B71" s="72">
        <v>87</v>
      </c>
    </row>
    <row r="72" s="1" customFormat="1" ht="17" customHeight="1" spans="1:2">
      <c r="A72" s="71" t="s">
        <v>1989</v>
      </c>
      <c r="B72" s="72">
        <v>250</v>
      </c>
    </row>
    <row r="73" s="1" customFormat="1" ht="17" customHeight="1" spans="1:2">
      <c r="A73" s="71" t="s">
        <v>1990</v>
      </c>
      <c r="B73" s="72">
        <v>7</v>
      </c>
    </row>
    <row r="74" s="1" customFormat="1" ht="17" customHeight="1" spans="1:2">
      <c r="A74" s="71" t="s">
        <v>1991</v>
      </c>
      <c r="B74" s="72">
        <v>0</v>
      </c>
    </row>
    <row r="75" s="1" customFormat="1" ht="17" customHeight="1" spans="1:2">
      <c r="A75" s="71" t="s">
        <v>1992</v>
      </c>
      <c r="B75" s="72">
        <v>40</v>
      </c>
    </row>
    <row r="76" s="1" customFormat="1" ht="17" customHeight="1" spans="1:2">
      <c r="A76" s="71" t="s">
        <v>91</v>
      </c>
      <c r="B76" s="72">
        <v>6007</v>
      </c>
    </row>
  </sheetData>
  <mergeCells count="2">
    <mergeCell ref="A2:B2"/>
    <mergeCell ref="A3:B3"/>
  </mergeCell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workbookViewId="0">
      <selection activeCell="A2" sqref="A2:C2"/>
    </sheetView>
  </sheetViews>
  <sheetFormatPr defaultColWidth="9" defaultRowHeight="14.25" outlineLevelRow="5" outlineLevelCol="7"/>
  <cols>
    <col min="1" max="1" width="23.75" style="1" customWidth="1"/>
    <col min="2" max="3" width="19" style="1" customWidth="1"/>
    <col min="4" max="16384" width="9" style="1"/>
  </cols>
  <sheetData>
    <row r="1" spans="1:1">
      <c r="A1" s="1" t="s">
        <v>1993</v>
      </c>
    </row>
    <row r="2" s="1" customFormat="1" ht="47.25" customHeight="1" spans="1:8">
      <c r="A2" s="64" t="s">
        <v>1994</v>
      </c>
      <c r="B2" s="64"/>
      <c r="C2" s="64"/>
      <c r="D2" s="65"/>
      <c r="E2" s="65"/>
      <c r="F2" s="65"/>
      <c r="G2" s="65"/>
      <c r="H2" s="65"/>
    </row>
    <row r="3" s="1" customFormat="1" ht="18" customHeight="1" spans="1:3">
      <c r="A3" s="242"/>
      <c r="B3" s="243"/>
      <c r="C3" s="243" t="s">
        <v>1995</v>
      </c>
    </row>
    <row r="4" s="1" customFormat="1" ht="60" customHeight="1" spans="1:3">
      <c r="A4" s="246" t="s">
        <v>1996</v>
      </c>
      <c r="B4" s="246" t="s">
        <v>1997</v>
      </c>
      <c r="C4" s="246" t="s">
        <v>1998</v>
      </c>
    </row>
    <row r="5" s="1" customFormat="1" ht="60" customHeight="1" spans="1:3">
      <c r="A5" s="247" t="s">
        <v>1999</v>
      </c>
      <c r="B5" s="247">
        <v>213957</v>
      </c>
      <c r="C5" s="247">
        <v>200527</v>
      </c>
    </row>
    <row r="6" s="1" customFormat="1" ht="52.5" customHeight="1" spans="1:3">
      <c r="A6" s="248" t="s">
        <v>2000</v>
      </c>
      <c r="B6" s="247">
        <v>213957</v>
      </c>
      <c r="C6" s="247">
        <v>200527</v>
      </c>
    </row>
  </sheetData>
  <mergeCells count="1">
    <mergeCell ref="A2:C2"/>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45</vt:i4>
      </vt:variant>
    </vt:vector>
  </HeadingPairs>
  <TitlesOfParts>
    <vt:vector size="45" baseType="lpstr">
      <vt:lpstr>封面</vt:lpstr>
      <vt:lpstr>目录</vt:lpstr>
      <vt:lpstr>1、2019年收入总表</vt:lpstr>
      <vt:lpstr>2、2019年收入明细表</vt:lpstr>
      <vt:lpstr>3、2019年一般公共预算支出表</vt:lpstr>
      <vt:lpstr>4、2019年一般公共预算支出功能分类明细表</vt:lpstr>
      <vt:lpstr>5、2019年一般公共预算基本支出表</vt:lpstr>
      <vt:lpstr>6、2019年横山区一般公共预算税收返还和转移支付表（含专项转</vt:lpstr>
      <vt:lpstr>7、2019年地方政府一般债务限额和余额情况表</vt:lpstr>
      <vt:lpstr>8、2019年新增地方政府债券安排情况表</vt:lpstr>
      <vt:lpstr>说明1</vt:lpstr>
      <vt:lpstr>9、2020年一般公共预算收入总表</vt:lpstr>
      <vt:lpstr>10、2020年一般公共预算支出总表</vt:lpstr>
      <vt:lpstr>11、2020年一般公共预算支出明细表（功能科目）</vt:lpstr>
      <vt:lpstr>12、2020年一般公共预算本级支出表（经济科目）</vt:lpstr>
      <vt:lpstr>13、2020年一般公共预算税收返还和转移支付表</vt:lpstr>
      <vt:lpstr>14、 2020年专项转移支付预算表（分地区分项目）</vt:lpstr>
      <vt:lpstr>说明2</vt:lpstr>
      <vt:lpstr>15、2019年一般公共预算“三公”经费及会议费、培训费支出情</vt:lpstr>
      <vt:lpstr>16、2020年一般公共预算“三公”经费及会议费、培训费支出预</vt:lpstr>
      <vt:lpstr>17、2019年横山区政府性基金收入执行情况表</vt:lpstr>
      <vt:lpstr>18、2019年横山区政府性基金支出执行情况表</vt:lpstr>
      <vt:lpstr>19、2019年横山区政府性基金转移性收支表</vt:lpstr>
      <vt:lpstr>20、2019年横山区地方政府专项债务余额和限额情况表</vt:lpstr>
      <vt:lpstr>说明3</vt:lpstr>
      <vt:lpstr>21、2020年横山区政府性基金收入预算表</vt:lpstr>
      <vt:lpstr>22、2020年横山区政府性基金支出预算表</vt:lpstr>
      <vt:lpstr>23、2019年横山区政府性基金支出本级预算表</vt:lpstr>
      <vt:lpstr>24、2020年横山区政府性基金转移性收支预算表</vt:lpstr>
      <vt:lpstr>25、2020年横山区新增专项债券安排方案表</vt:lpstr>
      <vt:lpstr>说明4</vt:lpstr>
      <vt:lpstr>26、2019年横山区国有资本经营收入执行情况表</vt:lpstr>
      <vt:lpstr>27、2019年横山区国有资本经营支出执行情况表</vt:lpstr>
      <vt:lpstr>28、2019年横山区国有资本经营转移性收支表</vt:lpstr>
      <vt:lpstr>29、2020年横山区国有资本经营收入预算表</vt:lpstr>
      <vt:lpstr>30、2019年横山区国有资本经营支出预算表</vt:lpstr>
      <vt:lpstr>31、2020年横山区国有资本经营转移性收支预算表</vt:lpstr>
      <vt:lpstr>32、2019年横山区社会保险基金收入执行表</vt:lpstr>
      <vt:lpstr>33、2019年横山区社会保险基金支出执行表</vt:lpstr>
      <vt:lpstr>34、2019年横山区社会保险基金本级支出执行表</vt:lpstr>
      <vt:lpstr>说明5</vt:lpstr>
      <vt:lpstr>35、2020年横山区社会保险基金收入预算表</vt:lpstr>
      <vt:lpstr>36、2020年横山区社会保险基金支出预算表</vt:lpstr>
      <vt:lpstr>37、2020年横山区社会保险基金本级支出预算表</vt:lpstr>
      <vt:lpstr>说明6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 辰</cp:lastModifiedBy>
  <dcterms:created xsi:type="dcterms:W3CDTF">2019-06-04T02:30:00Z</dcterms:created>
  <dcterms:modified xsi:type="dcterms:W3CDTF">2020-08-15T07:35:09Z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